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>
    <definedName name="_xlnm._FilterDatabase" localSheetId="4" hidden="1">'4.一般公共预算基本支出表'!$A$5:$I$64</definedName>
  </definedNames>
  <calcPr fullCalcOnLoad="1"/>
</workbook>
</file>

<file path=xl/sharedStrings.xml><?xml version="1.0" encoding="utf-8"?>
<sst xmlns="http://schemas.openxmlformats.org/spreadsheetml/2006/main" count="384" uniqueCount="217">
  <si>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</si>
  <si>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</si>
  <si>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</si>
  <si>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</si>
  <si>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</si>
  <si>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</si>
  <si>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</si>
  <si>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资金来源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</si>
  <si>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</si>
  <si>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</si>
  <si>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</si>
  <si>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</si>
  <si>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</si>
  <si>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</si>
  <si>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</si>
  <si>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</si>
  <si>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</si>
  <si>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</si>
  <si>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</si>
  <si>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</si>
  <si>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</si>
  <si>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</si>
  <si>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</si>
  <si>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</si>
  <si>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</si>
  <si>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</si>
  <si>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</si>
  <si>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</si>
  <si>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</si>
  <si>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</si>
  <si>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</si>
  <si>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</si>
  <si>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</si>
  <si>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</si>
  <si>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</si>
  <si>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</si>
  <si>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</si>
  <si>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</si>
  <si>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</si>
  <si>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</si>
  <si>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</si>
  <si>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</si>
  <si>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</si>
  <si>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</si>
  <si>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</si>
  <si>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</si>
  <si>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</si>
  <si>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</si>
  <si>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公共财政预算拨款</t>
  </si>
  <si>
    <t>政府性基金</t>
  </si>
  <si>
    <t>科目编码</t>
  </si>
  <si>
    <t>科目名称</t>
  </si>
  <si>
    <t>纳入预算管理的行政性收费安排的拨款</t>
  </si>
  <si>
    <t>中央专项转移支付</t>
  </si>
  <si>
    <t>中央一般性转移支付</t>
  </si>
  <si>
    <t>表二</t>
  </si>
  <si>
    <t>2017年执行数</t>
  </si>
  <si>
    <t>2018年预算数</t>
  </si>
  <si>
    <t>合计</t>
  </si>
  <si>
    <t>基本支出</t>
  </si>
  <si>
    <t>项目支出</t>
  </si>
  <si>
    <t>增减额</t>
  </si>
  <si>
    <t>增减%</t>
  </si>
  <si>
    <t>表三</t>
  </si>
  <si>
    <t>2018年预算数与2017年执行数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</si>
  <si>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</si>
  <si>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</si>
  <si>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</si>
  <si>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</si>
  <si>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</si>
  <si>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</si>
  <si>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</si>
  <si>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</si>
  <si>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</si>
  <si>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</si>
  <si>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</si>
  <si>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</si>
  <si>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</si>
  <si>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</si>
  <si>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</si>
  <si>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</si>
  <si>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</si>
  <si>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</si>
  <si>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</si>
  <si>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</si>
  <si>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</si>
  <si>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</si>
  <si>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</si>
  <si>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</si>
  <si>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</si>
  <si>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</si>
  <si>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</si>
  <si>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</si>
  <si>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</si>
  <si>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</si>
  <si>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</si>
  <si>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</si>
  <si>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</si>
  <si>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</si>
  <si>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</si>
  <si>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</si>
  <si>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</si>
  <si>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</si>
  <si>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</si>
  <si>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</si>
  <si>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</si>
  <si>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</si>
  <si>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</si>
  <si>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</si>
  <si>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</si>
  <si>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</si>
  <si>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</si>
  <si>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</si>
  <si>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</si>
  <si>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</si>
  <si>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</si>
  <si>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</si>
  <si>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</si>
  <si>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</si>
  <si>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</si>
  <si>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</si>
  <si>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</si>
  <si>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</si>
  <si>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</si>
  <si>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</si>
  <si>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</si>
  <si>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表四</t>
  </si>
  <si>
    <t>一般公共预算基本支出表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</si>
  <si>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</si>
  <si>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</si>
  <si>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</si>
  <si>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</si>
  <si>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</si>
  <si>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</si>
  <si>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</si>
  <si>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2018年预算安排总计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</si>
  <si>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</si>
  <si>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</si>
  <si>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</si>
  <si>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</si>
  <si>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</si>
  <si>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</si>
  <si>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表六:</t>
  </si>
  <si>
    <t>单位：万元</t>
  </si>
  <si>
    <t>政府性基金预算支出表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</si>
  <si>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</si>
  <si>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</si>
  <si>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</si>
  <si>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</si>
  <si>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</si>
  <si>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>表七</t>
  </si>
  <si>
    <t>部门收支预算总表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</si>
  <si>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</si>
  <si>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</si>
  <si>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</si>
  <si>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</si>
  <si>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</si>
  <si>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</si>
  <si>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</si>
  <si>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</si>
  <si>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</si>
  <si>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</si>
  <si>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</si>
  <si>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</si>
  <si>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表八</t>
  </si>
  <si>
    <t>部门收入总表</t>
  </si>
  <si>
    <t>上缴上级支出</t>
  </si>
  <si>
    <t>事业单位经营支出</t>
  </si>
  <si>
    <t>对附属单位补助支出</t>
  </si>
  <si>
    <t>表九</t>
  </si>
  <si>
    <t>部门支出总表</t>
  </si>
  <si>
    <t>表十</t>
  </si>
  <si>
    <t>部门预算公开表</t>
  </si>
  <si>
    <t>一般公共预算“三公”经费、会议费、培训费支出预算表</t>
  </si>
  <si>
    <t>单位：万元</t>
  </si>
  <si>
    <t>财政拨款支出预算总表</t>
  </si>
  <si>
    <t>2018年预算安排总计</t>
  </si>
  <si>
    <t>一般公共预算支出表</t>
  </si>
  <si>
    <t>公务接待费</t>
  </si>
  <si>
    <t>会议费</t>
  </si>
  <si>
    <t>培训费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</si>
  <si>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</si>
  <si>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</si>
  <si>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</si>
  <si>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政府采购预算表</t>
  </si>
  <si>
    <t xml:space="preserve">    其他行政事业单位离退休支出</t>
  </si>
  <si>
    <t xml:space="preserve">    机关事业单位职业年金缴费支出</t>
  </si>
  <si>
    <t xml:space="preserve">    机关事业单位基本养老保险缴费支出</t>
  </si>
  <si>
    <t xml:space="preserve">    事业单位医疗</t>
  </si>
  <si>
    <t xml:space="preserve">    公务员医疗补助</t>
  </si>
  <si>
    <t xml:space="preserve">    住房公积金</t>
  </si>
  <si>
    <t/>
  </si>
  <si>
    <t>2080505</t>
  </si>
  <si>
    <t>2080506</t>
  </si>
  <si>
    <t>2080599</t>
  </si>
  <si>
    <t>2101102</t>
  </si>
  <si>
    <t>2101103</t>
  </si>
  <si>
    <t>2210201</t>
  </si>
  <si>
    <t>2210203</t>
  </si>
  <si>
    <t xml:space="preserve">    购房补贴</t>
  </si>
  <si>
    <t>盐池县草原实验站</t>
  </si>
  <si>
    <t xml:space="preserve">  盐池县草原实验站本级</t>
  </si>
  <si>
    <t>2080802</t>
  </si>
  <si>
    <t xml:space="preserve">    伤残抚恤</t>
  </si>
  <si>
    <t>2130104</t>
  </si>
  <si>
    <t xml:space="preserve">    事业运行</t>
  </si>
  <si>
    <t>2130199</t>
  </si>
  <si>
    <t xml:space="preserve">    其他农业支出</t>
  </si>
  <si>
    <t>2080799</t>
  </si>
  <si>
    <t xml:space="preserve">    其他就业补助支出</t>
  </si>
  <si>
    <t>2130135</t>
  </si>
  <si>
    <t xml:space="preserve">    农业资源保护利用与修复</t>
  </si>
  <si>
    <t>经费拨款</t>
  </si>
  <si>
    <t>部门：盐池县草原实验站</t>
  </si>
  <si>
    <t>说明：此表为空表</t>
  </si>
  <si>
    <t>说明：此表为空表</t>
  </si>
  <si>
    <t>支出总计571.52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</si>
</sst>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;;"/>
    <numFmt numFmtId="189" formatCode="0.0%"/>
    <numFmt numFmtId="190" formatCode="0.00;[Red]0.00"/>
    <numFmt numFmtId="191" formatCode="#,##0.00;[Red]#,##0.00"/>
    <numFmt numFmtId="192" formatCode="#,##0.00_ "/>
    <numFmt numFmtId="193" formatCode="#,##0.00_);[Red]\(#,##0.00\)"/>
    <numFmt numFmtId="194" formatCode="0.00_);[Red]\(0.00\)"/>
    <numFmt numFmtId="195" formatCode="0.00_);\(0.00\)"/>
    <numFmt numFmtId="196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48" fillId="0" borderId="11" xfId="0" applyFont="1" applyBorder="1" applyAlignment="1">
      <alignment horizontal="left" vertical="center" wrapText="1" indent="2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 indent="5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3" fontId="0" fillId="0" borderId="0" xfId="50" applyFont="1" applyAlignment="1">
      <alignment horizontal="center" vertical="center"/>
    </xf>
    <xf numFmtId="43" fontId="4" fillId="0" borderId="10" xfId="50" applyFont="1" applyBorder="1" applyAlignment="1">
      <alignment horizontal="center" vertical="center" wrapText="1"/>
    </xf>
    <xf numFmtId="43" fontId="0" fillId="0" borderId="0" xfId="5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3" fontId="9" fillId="0" borderId="0" xfId="50" applyFont="1" applyAlignment="1">
      <alignment vertical="center"/>
    </xf>
    <xf numFmtId="43" fontId="47" fillId="0" borderId="0" xfId="5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43" fontId="53" fillId="0" borderId="10" xfId="50" applyFont="1" applyBorder="1" applyAlignment="1">
      <alignment horizontal="center" vertical="center"/>
    </xf>
    <xf numFmtId="43" fontId="47" fillId="0" borderId="0" xfId="0" applyNumberFormat="1" applyFont="1" applyAlignment="1">
      <alignment vertical="center"/>
    </xf>
    <xf numFmtId="43" fontId="0" fillId="0" borderId="0" xfId="50" applyFont="1" applyAlignment="1">
      <alignment horizontal="right" vertical="center"/>
    </xf>
    <xf numFmtId="0" fontId="11" fillId="0" borderId="10" xfId="0" applyFont="1" applyBorder="1" applyAlignment="1" applyProtection="1">
      <alignment vertical="center"/>
      <protection/>
    </xf>
    <xf numFmtId="43" fontId="53" fillId="0" borderId="10" xfId="50" applyFont="1" applyBorder="1" applyAlignment="1">
      <alignment horizontal="right" vertical="center"/>
    </xf>
    <xf numFmtId="0" fontId="1" fillId="0" borderId="10" xfId="0" applyFont="1" applyBorder="1" applyAlignment="1" applyProtection="1">
      <alignment vertical="center"/>
      <protection/>
    </xf>
    <xf numFmtId="43" fontId="4" fillId="0" borderId="10" xfId="5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3" fontId="4" fillId="0" borderId="10" xfId="50" applyFont="1" applyBorder="1" applyAlignment="1">
      <alignment vertical="center"/>
    </xf>
    <xf numFmtId="49" fontId="1" fillId="34" borderId="10" xfId="0" applyNumberFormat="1" applyFont="1" applyFill="1" applyBorder="1" applyAlignment="1" applyProtection="1">
      <alignment horizontal="left" vertical="center"/>
      <protection/>
    </xf>
    <xf numFmtId="188" fontId="54" fillId="34" borderId="10" xfId="0" applyNumberFormat="1" applyFont="1" applyFill="1" applyBorder="1" applyAlignment="1" applyProtection="1">
      <alignment horizontal="left" vertical="center" wrapText="1"/>
      <protection/>
    </xf>
    <xf numFmtId="10" fontId="12" fillId="0" borderId="10" xfId="33" applyNumberFormat="1" applyFont="1" applyBorder="1" applyAlignment="1">
      <alignment horizontal="center" vertical="center"/>
    </xf>
    <xf numFmtId="188" fontId="55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43" fontId="47" fillId="0" borderId="10" xfId="5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94" fontId="4" fillId="0" borderId="10" xfId="50" applyNumberFormat="1" applyFont="1" applyBorder="1" applyAlignment="1">
      <alignment horizontal="center" vertical="center"/>
    </xf>
    <xf numFmtId="196" fontId="53" fillId="0" borderId="10" xfId="0" applyNumberFormat="1" applyFont="1" applyBorder="1" applyAlignment="1">
      <alignment horizontal="center" vertical="center"/>
    </xf>
    <xf numFmtId="196" fontId="53" fillId="0" borderId="10" xfId="50" applyNumberFormat="1" applyFont="1" applyBorder="1" applyAlignment="1">
      <alignment horizontal="center" vertical="center"/>
    </xf>
    <xf numFmtId="196" fontId="51" fillId="0" borderId="10" xfId="5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96" fontId="53" fillId="0" borderId="10" xfId="0" applyNumberFormat="1" applyFont="1" applyBorder="1" applyAlignment="1">
      <alignment horizontal="center" vertical="center"/>
    </xf>
    <xf numFmtId="196" fontId="47" fillId="0" borderId="10" xfId="50" applyNumberFormat="1" applyFont="1" applyBorder="1" applyAlignment="1">
      <alignment horizontal="center" vertical="center"/>
    </xf>
    <xf numFmtId="196" fontId="47" fillId="0" borderId="0" xfId="5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94" fontId="0" fillId="0" borderId="0" xfId="50" applyNumberFormat="1" applyFont="1" applyAlignment="1">
      <alignment horizontal="center" vertical="center"/>
    </xf>
    <xf numFmtId="194" fontId="49" fillId="0" borderId="11" xfId="50" applyNumberFormat="1" applyFont="1" applyBorder="1" applyAlignment="1">
      <alignment horizontal="center" vertical="center"/>
    </xf>
    <xf numFmtId="194" fontId="48" fillId="0" borderId="11" xfId="50" applyNumberFormat="1" applyFont="1" applyBorder="1" applyAlignment="1">
      <alignment horizontal="center" vertical="center" wrapText="1"/>
    </xf>
    <xf numFmtId="194" fontId="49" fillId="0" borderId="11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/>
    </xf>
    <xf numFmtId="194" fontId="47" fillId="0" borderId="10" xfId="0" applyNumberFormat="1" applyFont="1" applyBorder="1" applyAlignment="1">
      <alignment horizontal="center" vertical="center"/>
    </xf>
    <xf numFmtId="196" fontId="4" fillId="0" borderId="10" xfId="50" applyNumberFormat="1" applyFont="1" applyBorder="1" applyAlignment="1">
      <alignment horizontal="center" vertical="center"/>
    </xf>
    <xf numFmtId="196" fontId="0" fillId="0" borderId="10" xfId="50" applyNumberFormat="1" applyFont="1" applyBorder="1" applyAlignment="1">
      <alignment horizontal="center" vertical="center"/>
    </xf>
    <xf numFmtId="196" fontId="53" fillId="0" borderId="10" xfId="5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96" fontId="49" fillId="0" borderId="11" xfId="0" applyNumberFormat="1" applyFont="1" applyBorder="1" applyAlignment="1">
      <alignment horizontal="center" vertical="center"/>
    </xf>
    <xf numFmtId="196" fontId="48" fillId="0" borderId="11" xfId="0" applyNumberFormat="1" applyFont="1" applyBorder="1" applyAlignment="1">
      <alignment horizontal="center" vertical="center" wrapText="1"/>
    </xf>
    <xf numFmtId="196" fontId="49" fillId="0" borderId="11" xfId="0" applyNumberFormat="1" applyFont="1" applyBorder="1" applyAlignment="1">
      <alignment horizontal="center" vertical="center" wrapText="1"/>
    </xf>
    <xf numFmtId="196" fontId="51" fillId="0" borderId="10" xfId="0" applyNumberFormat="1" applyFont="1" applyBorder="1" applyAlignment="1">
      <alignment horizontal="center" vertical="center"/>
    </xf>
    <xf numFmtId="196" fontId="53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 wrapText="1"/>
    </xf>
    <xf numFmtId="194" fontId="49" fillId="0" borderId="11" xfId="5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0" xfId="5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94" fontId="49" fillId="0" borderId="11" xfId="5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96" fontId="12" fillId="0" borderId="10" xfId="50" applyNumberFormat="1" applyFont="1" applyBorder="1" applyAlignment="1">
      <alignment horizontal="center" vertical="center"/>
    </xf>
    <xf numFmtId="196" fontId="4" fillId="0" borderId="10" xfId="5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vertical="center"/>
      <protection/>
    </xf>
    <xf numFmtId="0" fontId="56" fillId="0" borderId="0" xfId="0" applyFont="1" applyAlignment="1">
      <alignment vertical="center"/>
    </xf>
    <xf numFmtId="194" fontId="53" fillId="0" borderId="10" xfId="50" applyNumberFormat="1" applyFont="1" applyBorder="1" applyAlignment="1">
      <alignment horizontal="center" vertical="center"/>
    </xf>
    <xf numFmtId="194" fontId="47" fillId="0" borderId="10" xfId="50" applyNumberFormat="1" applyFont="1" applyBorder="1" applyAlignment="1">
      <alignment horizontal="center" vertical="center"/>
    </xf>
    <xf numFmtId="194" fontId="51" fillId="0" borderId="10" xfId="0" applyNumberFormat="1" applyFont="1" applyBorder="1" applyAlignment="1">
      <alignment horizontal="center" vertical="center"/>
    </xf>
    <xf numFmtId="194" fontId="0" fillId="0" borderId="10" xfId="5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10" sqref="D10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64.25" customHeight="1">
      <c r="A2" s="6"/>
      <c r="B2" s="7" t="s">
        <v>172</v>
      </c>
      <c r="C2" s="8"/>
      <c r="D2" s="8"/>
      <c r="E2" s="8"/>
      <c r="F2" s="8"/>
      <c r="G2" s="8"/>
      <c r="H2" s="8"/>
      <c r="I2" s="8"/>
      <c r="J2" s="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3.375" style="0" customWidth="1"/>
    <col min="2" max="2" width="36.50390625" style="0" customWidth="1"/>
    <col min="3" max="3" width="13.125" style="0" customWidth="1"/>
    <col min="4" max="4" width="14.75390625" style="0" customWidth="1"/>
    <col min="5" max="5" width="15.75390625" style="0" customWidth="1"/>
    <col min="6" max="6" width="15.625" style="0" customWidth="1"/>
    <col min="7" max="7" width="18.125" style="0" customWidth="1"/>
    <col min="8" max="8" width="15.00390625" style="0" customWidth="1"/>
  </cols>
  <sheetData>
    <row r="1" ht="14.25">
      <c r="A1" t="s">
        <v>169</v>
      </c>
    </row>
    <row r="2" spans="3:7" s="28" customFormat="1" ht="36.75" customHeight="1">
      <c r="C2" s="101" t="s">
        <v>170</v>
      </c>
      <c r="D2" s="101"/>
      <c r="E2" s="101"/>
      <c r="F2" s="101"/>
      <c r="G2" s="101"/>
    </row>
    <row r="3" ht="27" customHeight="1">
      <c r="H3" s="46" t="s">
        <v>134</v>
      </c>
    </row>
    <row r="4" spans="1:8" s="10" customFormat="1" ht="24.75" customHeight="1">
      <c r="A4" s="114" t="s">
        <v>47</v>
      </c>
      <c r="B4" s="114"/>
      <c r="C4" s="114" t="s">
        <v>58</v>
      </c>
      <c r="D4" s="114" t="s">
        <v>59</v>
      </c>
      <c r="E4" s="114" t="s">
        <v>60</v>
      </c>
      <c r="F4" s="114" t="s">
        <v>166</v>
      </c>
      <c r="G4" s="114" t="s">
        <v>167</v>
      </c>
      <c r="H4" s="114" t="s">
        <v>168</v>
      </c>
    </row>
    <row r="5" spans="1:8" s="10" customFormat="1" ht="24.75" customHeight="1">
      <c r="A5" s="33" t="s">
        <v>50</v>
      </c>
      <c r="B5" s="33" t="s">
        <v>51</v>
      </c>
      <c r="C5" s="114"/>
      <c r="D5" s="114"/>
      <c r="E5" s="114"/>
      <c r="F5" s="114"/>
      <c r="G5" s="114"/>
      <c r="H5" s="114"/>
    </row>
    <row r="6" spans="1:8" s="10" customFormat="1" ht="28.5" customHeight="1">
      <c r="A6" s="54" t="s">
        <v>191</v>
      </c>
      <c r="B6" s="54" t="s">
        <v>58</v>
      </c>
      <c r="C6" s="89">
        <f>C7</f>
        <v>571.52237</v>
      </c>
      <c r="D6" s="89">
        <f aca="true" t="shared" si="0" ref="D6:H7">D7</f>
        <v>557.52237</v>
      </c>
      <c r="E6" s="89">
        <f t="shared" si="0"/>
        <v>14</v>
      </c>
      <c r="F6" s="89">
        <f t="shared" si="0"/>
        <v>0</v>
      </c>
      <c r="G6" s="89">
        <f t="shared" si="0"/>
        <v>0</v>
      </c>
      <c r="H6" s="89">
        <f t="shared" si="0"/>
        <v>0</v>
      </c>
    </row>
    <row r="7" spans="1:8" s="10" customFormat="1" ht="28.5" customHeight="1">
      <c r="A7" s="54"/>
      <c r="B7" s="54" t="s">
        <v>200</v>
      </c>
      <c r="C7" s="89">
        <f>C8</f>
        <v>571.52237</v>
      </c>
      <c r="D7" s="89">
        <f t="shared" si="0"/>
        <v>557.52237</v>
      </c>
      <c r="E7" s="89">
        <f t="shared" si="0"/>
        <v>14</v>
      </c>
      <c r="F7" s="89">
        <f t="shared" si="0"/>
        <v>0</v>
      </c>
      <c r="G7" s="89">
        <f t="shared" si="0"/>
        <v>0</v>
      </c>
      <c r="H7" s="89">
        <f t="shared" si="0"/>
        <v>0</v>
      </c>
    </row>
    <row r="8" spans="1:8" s="10" customFormat="1" ht="28.5" customHeight="1">
      <c r="A8" s="54"/>
      <c r="B8" s="54" t="s">
        <v>201</v>
      </c>
      <c r="C8" s="89">
        <f>SUM(C9:C18)</f>
        <v>571.52237</v>
      </c>
      <c r="D8" s="89">
        <f>SUM(D9:D18)</f>
        <v>557.52237</v>
      </c>
      <c r="E8" s="89">
        <f>SUM(E9:E18)</f>
        <v>14</v>
      </c>
      <c r="F8" s="89">
        <f>SUM(F9:F18)</f>
        <v>0</v>
      </c>
      <c r="G8" s="89">
        <f>SUM(G9:G18)</f>
        <v>0</v>
      </c>
      <c r="H8" s="89">
        <f>SUM(H9:H18)</f>
        <v>0</v>
      </c>
    </row>
    <row r="9" spans="1:8" s="10" customFormat="1" ht="28.5" customHeight="1">
      <c r="A9" s="56" t="s">
        <v>192</v>
      </c>
      <c r="B9" s="56" t="s">
        <v>187</v>
      </c>
      <c r="C9" s="87">
        <v>43.20024</v>
      </c>
      <c r="D9" s="87">
        <v>43.20024</v>
      </c>
      <c r="E9" s="78">
        <v>0</v>
      </c>
      <c r="F9" s="78">
        <v>0</v>
      </c>
      <c r="G9" s="78">
        <v>0</v>
      </c>
      <c r="H9" s="78">
        <v>0</v>
      </c>
    </row>
    <row r="10" spans="1:8" s="10" customFormat="1" ht="28.5" customHeight="1">
      <c r="A10" s="56" t="s">
        <v>193</v>
      </c>
      <c r="B10" s="56" t="s">
        <v>186</v>
      </c>
      <c r="C10" s="87">
        <v>17.280096</v>
      </c>
      <c r="D10" s="87">
        <v>17.280096</v>
      </c>
      <c r="E10" s="78">
        <v>0</v>
      </c>
      <c r="F10" s="78">
        <v>0</v>
      </c>
      <c r="G10" s="78">
        <v>0</v>
      </c>
      <c r="H10" s="78">
        <v>0</v>
      </c>
    </row>
    <row r="11" spans="1:8" s="10" customFormat="1" ht="28.5" customHeight="1">
      <c r="A11" s="56" t="s">
        <v>194</v>
      </c>
      <c r="B11" s="56" t="s">
        <v>185</v>
      </c>
      <c r="C11" s="87">
        <v>26.4</v>
      </c>
      <c r="D11" s="87">
        <v>26.4</v>
      </c>
      <c r="E11" s="78">
        <v>0</v>
      </c>
      <c r="F11" s="78">
        <v>0</v>
      </c>
      <c r="G11" s="78">
        <v>0</v>
      </c>
      <c r="H11" s="78">
        <v>0</v>
      </c>
    </row>
    <row r="12" spans="1:8" s="10" customFormat="1" ht="28.5" customHeight="1">
      <c r="A12" s="56" t="s">
        <v>202</v>
      </c>
      <c r="B12" s="56" t="s">
        <v>203</v>
      </c>
      <c r="C12" s="87">
        <v>4.6395</v>
      </c>
      <c r="D12" s="87">
        <v>4.6395</v>
      </c>
      <c r="E12" s="78">
        <v>0</v>
      </c>
      <c r="F12" s="78">
        <v>0</v>
      </c>
      <c r="G12" s="78">
        <v>0</v>
      </c>
      <c r="H12" s="78">
        <v>0</v>
      </c>
    </row>
    <row r="13" spans="1:8" ht="28.5" customHeight="1">
      <c r="A13" s="56" t="s">
        <v>195</v>
      </c>
      <c r="B13" s="56" t="s">
        <v>188</v>
      </c>
      <c r="C13" s="87">
        <v>17.280096</v>
      </c>
      <c r="D13" s="87">
        <v>17.280096</v>
      </c>
      <c r="E13" s="78">
        <v>0</v>
      </c>
      <c r="F13" s="78">
        <v>0</v>
      </c>
      <c r="G13" s="78">
        <v>0</v>
      </c>
      <c r="H13" s="78">
        <v>0</v>
      </c>
    </row>
    <row r="14" spans="1:8" ht="28.5" customHeight="1">
      <c r="A14" s="56" t="s">
        <v>196</v>
      </c>
      <c r="B14" s="56" t="s">
        <v>189</v>
      </c>
      <c r="C14" s="87">
        <v>20.5761</v>
      </c>
      <c r="D14" s="87">
        <v>20.5761</v>
      </c>
      <c r="E14" s="78">
        <v>0</v>
      </c>
      <c r="F14" s="78">
        <v>0</v>
      </c>
      <c r="G14" s="78">
        <v>0</v>
      </c>
      <c r="H14" s="78">
        <v>0</v>
      </c>
    </row>
    <row r="15" spans="1:8" ht="28.5" customHeight="1">
      <c r="A15" s="56" t="s">
        <v>204</v>
      </c>
      <c r="B15" s="56" t="s">
        <v>205</v>
      </c>
      <c r="C15" s="87">
        <v>370.423606</v>
      </c>
      <c r="D15" s="87">
        <v>370.423606</v>
      </c>
      <c r="E15" s="78">
        <v>0</v>
      </c>
      <c r="F15" s="78">
        <v>0</v>
      </c>
      <c r="G15" s="78">
        <v>0</v>
      </c>
      <c r="H15" s="78">
        <v>0</v>
      </c>
    </row>
    <row r="16" spans="1:8" ht="28.5" customHeight="1">
      <c r="A16" s="56" t="s">
        <v>206</v>
      </c>
      <c r="B16" s="56" t="s">
        <v>207</v>
      </c>
      <c r="C16" s="87">
        <v>14</v>
      </c>
      <c r="D16" s="87">
        <v>0</v>
      </c>
      <c r="E16" s="88">
        <v>14</v>
      </c>
      <c r="F16" s="78">
        <v>0</v>
      </c>
      <c r="G16" s="78">
        <v>0</v>
      </c>
      <c r="H16" s="78">
        <v>0</v>
      </c>
    </row>
    <row r="17" spans="1:8" ht="28.5" customHeight="1">
      <c r="A17" s="56" t="s">
        <v>197</v>
      </c>
      <c r="B17" s="56" t="s">
        <v>190</v>
      </c>
      <c r="C17" s="87">
        <v>30.2798</v>
      </c>
      <c r="D17" s="87">
        <v>30.2798</v>
      </c>
      <c r="E17" s="78">
        <v>0</v>
      </c>
      <c r="F17" s="78">
        <v>0</v>
      </c>
      <c r="G17" s="78">
        <v>0</v>
      </c>
      <c r="H17" s="78">
        <v>0</v>
      </c>
    </row>
    <row r="18" spans="1:8" ht="28.5" customHeight="1">
      <c r="A18" s="56" t="s">
        <v>198</v>
      </c>
      <c r="B18" s="56" t="s">
        <v>199</v>
      </c>
      <c r="C18" s="87">
        <v>27.442932</v>
      </c>
      <c r="D18" s="87">
        <v>27.442932</v>
      </c>
      <c r="E18" s="78">
        <v>0</v>
      </c>
      <c r="F18" s="78">
        <v>0</v>
      </c>
      <c r="G18" s="78">
        <v>0</v>
      </c>
      <c r="H18" s="78">
        <v>0</v>
      </c>
    </row>
  </sheetData>
  <sheetProtection/>
  <mergeCells count="8">
    <mergeCell ref="F4:F5"/>
    <mergeCell ref="G4:G5"/>
    <mergeCell ref="H4:H5"/>
    <mergeCell ref="C2:G2"/>
    <mergeCell ref="A4:B4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7" sqref="B27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171</v>
      </c>
    </row>
    <row r="2" spans="1:7" s="28" customFormat="1" ht="32.25" customHeight="1">
      <c r="A2" s="115" t="s">
        <v>184</v>
      </c>
      <c r="B2" s="115"/>
      <c r="C2" s="115"/>
      <c r="D2" s="115"/>
      <c r="E2" s="115"/>
      <c r="F2" s="115"/>
      <c r="G2" s="115"/>
    </row>
    <row r="3" spans="1:7" s="10" customFormat="1" ht="21" customHeight="1">
      <c r="A3" s="90" t="s">
        <v>213</v>
      </c>
      <c r="B3" s="16"/>
      <c r="C3" s="16"/>
      <c r="D3" s="16"/>
      <c r="E3" s="16"/>
      <c r="F3" s="16" t="s">
        <v>0</v>
      </c>
      <c r="G3" s="16"/>
    </row>
    <row r="4" spans="1:7" s="10" customFormat="1" ht="24.7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</row>
    <row r="5" spans="1:7" s="10" customFormat="1" ht="24.75" customHeight="1">
      <c r="A5" s="22"/>
      <c r="B5" s="22"/>
      <c r="C5" s="22"/>
      <c r="D5" s="22"/>
      <c r="E5" s="22"/>
      <c r="F5" s="22"/>
      <c r="G5" s="22"/>
    </row>
    <row r="6" spans="1:7" s="10" customFormat="1" ht="24.75" customHeight="1">
      <c r="A6" s="22"/>
      <c r="B6" s="22"/>
      <c r="C6" s="22"/>
      <c r="D6" s="22"/>
      <c r="E6" s="22"/>
      <c r="F6" s="22"/>
      <c r="G6" s="22"/>
    </row>
    <row r="7" spans="1:7" s="10" customFormat="1" ht="24.75" customHeight="1">
      <c r="A7" s="22"/>
      <c r="B7" s="22"/>
      <c r="C7" s="22"/>
      <c r="D7" s="22"/>
      <c r="E7" s="22"/>
      <c r="F7" s="22"/>
      <c r="G7" s="22"/>
    </row>
    <row r="8" spans="1:7" s="10" customFormat="1" ht="24.75" customHeight="1">
      <c r="A8" s="22"/>
      <c r="B8" s="22"/>
      <c r="C8" s="22"/>
      <c r="D8" s="22"/>
      <c r="E8" s="22"/>
      <c r="F8" s="22"/>
      <c r="G8" s="22"/>
    </row>
    <row r="9" spans="1:7" s="10" customFormat="1" ht="24.75" customHeight="1">
      <c r="A9" s="22"/>
      <c r="B9" s="22"/>
      <c r="C9" s="22"/>
      <c r="D9" s="22"/>
      <c r="E9" s="22"/>
      <c r="F9" s="22"/>
      <c r="G9" s="22"/>
    </row>
    <row r="10" spans="1:7" s="10" customFormat="1" ht="24.75" customHeight="1">
      <c r="A10" s="22"/>
      <c r="B10" s="22"/>
      <c r="C10" s="22"/>
      <c r="D10" s="22"/>
      <c r="E10" s="22"/>
      <c r="F10" s="22"/>
      <c r="G10" s="22"/>
    </row>
    <row r="11" spans="1:7" s="10" customFormat="1" ht="24.75" customHeight="1">
      <c r="A11" s="22"/>
      <c r="B11" s="22"/>
      <c r="C11" s="22"/>
      <c r="D11" s="22"/>
      <c r="E11" s="22"/>
      <c r="F11" s="22"/>
      <c r="G11" s="22"/>
    </row>
    <row r="12" spans="1:7" s="10" customFormat="1" ht="24.75" customHeight="1">
      <c r="A12" s="22"/>
      <c r="B12" s="22"/>
      <c r="C12" s="22"/>
      <c r="D12" s="22"/>
      <c r="E12" s="22"/>
      <c r="F12" s="22"/>
      <c r="G12" s="22"/>
    </row>
    <row r="13" spans="1:7" s="10" customFormat="1" ht="24.75" customHeight="1">
      <c r="A13" s="22"/>
      <c r="B13" s="22"/>
      <c r="C13" s="22"/>
      <c r="D13" s="22"/>
      <c r="E13" s="22"/>
      <c r="F13" s="22"/>
      <c r="G13" s="22"/>
    </row>
    <row r="14" spans="1:7" s="10" customFormat="1" ht="24.75" customHeight="1">
      <c r="A14" s="22"/>
      <c r="B14" s="22"/>
      <c r="C14" s="22"/>
      <c r="D14" s="22"/>
      <c r="E14" s="22"/>
      <c r="F14" s="22"/>
      <c r="G14" s="22"/>
    </row>
    <row r="15" spans="1:7" s="10" customFormat="1" ht="24.75" customHeight="1">
      <c r="A15" s="22"/>
      <c r="B15" s="22"/>
      <c r="C15" s="22"/>
      <c r="D15" s="22"/>
      <c r="E15" s="22"/>
      <c r="F15" s="22"/>
      <c r="G15" s="22"/>
    </row>
    <row r="16" spans="1:7" s="10" customFormat="1" ht="24.75" customHeight="1">
      <c r="A16" s="22"/>
      <c r="B16" s="22"/>
      <c r="C16" s="22"/>
      <c r="D16" s="22"/>
      <c r="E16" s="22"/>
      <c r="F16" s="22"/>
      <c r="G16" s="22"/>
    </row>
    <row r="17" ht="14.25">
      <c r="A17" s="100" t="s">
        <v>215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25" sqref="E25"/>
    </sheetView>
  </sheetViews>
  <sheetFormatPr defaultColWidth="9.00390625" defaultRowHeight="14.25"/>
  <cols>
    <col min="1" max="1" width="28.75390625" style="0" customWidth="1"/>
    <col min="2" max="2" width="18.75390625" style="36" customWidth="1"/>
    <col min="3" max="3" width="28.25390625" style="0" customWidth="1"/>
    <col min="4" max="4" width="13.25390625" style="36" customWidth="1"/>
    <col min="5" max="5" width="17.25390625" style="36" bestFit="1" customWidth="1"/>
    <col min="6" max="6" width="23.50390625" style="36" bestFit="1" customWidth="1"/>
  </cols>
  <sheetData>
    <row r="1" ht="21" customHeight="1">
      <c r="A1" t="s">
        <v>44</v>
      </c>
    </row>
    <row r="2" spans="1:6" s="9" customFormat="1" ht="28.5" customHeight="1">
      <c r="A2" s="101" t="s">
        <v>46</v>
      </c>
      <c r="B2" s="101"/>
      <c r="C2" s="101"/>
      <c r="D2" s="101"/>
      <c r="E2" s="101"/>
      <c r="F2" s="101"/>
    </row>
    <row r="3" spans="2:6" s="10" customFormat="1" ht="17.25" customHeight="1">
      <c r="B3" s="32"/>
      <c r="C3" s="15"/>
      <c r="D3" s="32"/>
      <c r="E3" s="32"/>
      <c r="F3" s="37" t="s">
        <v>174</v>
      </c>
    </row>
    <row r="4" spans="1:6" ht="17.25" customHeight="1">
      <c r="A4" s="103" t="s">
        <v>8</v>
      </c>
      <c r="B4" s="103"/>
      <c r="C4" s="103" t="s">
        <v>9</v>
      </c>
      <c r="D4" s="103"/>
      <c r="E4" s="103"/>
      <c r="F4" s="103"/>
    </row>
    <row r="5" spans="1:6" s="10" customFormat="1" ht="24.75" customHeight="1">
      <c r="A5" s="104" t="s">
        <v>10</v>
      </c>
      <c r="B5" s="104" t="s">
        <v>11</v>
      </c>
      <c r="C5" s="104" t="s">
        <v>12</v>
      </c>
      <c r="D5" s="104" t="s">
        <v>11</v>
      </c>
      <c r="E5" s="104"/>
      <c r="F5" s="104"/>
    </row>
    <row r="6" spans="1:6" s="10" customFormat="1" ht="18.75" customHeight="1">
      <c r="A6" s="104"/>
      <c r="B6" s="104"/>
      <c r="C6" s="104"/>
      <c r="D6" s="11" t="s">
        <v>13</v>
      </c>
      <c r="E6" s="11" t="s">
        <v>14</v>
      </c>
      <c r="F6" s="35" t="s">
        <v>15</v>
      </c>
    </row>
    <row r="7" spans="1:6" s="67" customFormat="1" ht="24.75" customHeight="1">
      <c r="A7" s="68" t="s">
        <v>16</v>
      </c>
      <c r="B7" s="69">
        <f>B8+B9</f>
        <v>571.52</v>
      </c>
      <c r="C7" s="68" t="s">
        <v>17</v>
      </c>
      <c r="D7" s="91">
        <f>E7+F7</f>
        <v>571.52</v>
      </c>
      <c r="E7" s="91">
        <f>E8+E9+E10+E11+E12+E13+E14+E15+E16+E17+E18+E19+E20+E21+E22+E23+E24+E25+E26+E27</f>
        <v>571.52</v>
      </c>
      <c r="F7" s="91">
        <v>0</v>
      </c>
    </row>
    <row r="8" spans="1:6" s="10" customFormat="1" ht="24.75" customHeight="1">
      <c r="A8" s="12" t="s">
        <v>18</v>
      </c>
      <c r="B8" s="11">
        <v>571.52</v>
      </c>
      <c r="C8" s="12" t="s">
        <v>19</v>
      </c>
      <c r="D8" s="92">
        <v>0</v>
      </c>
      <c r="E8" s="92">
        <v>0</v>
      </c>
      <c r="F8" s="92">
        <v>0</v>
      </c>
    </row>
    <row r="9" spans="1:6" s="10" customFormat="1" ht="24.75" customHeight="1">
      <c r="A9" s="12" t="s">
        <v>20</v>
      </c>
      <c r="B9" s="92">
        <v>0</v>
      </c>
      <c r="C9" s="12" t="s">
        <v>21</v>
      </c>
      <c r="D9" s="92">
        <v>0</v>
      </c>
      <c r="E9" s="92">
        <v>0</v>
      </c>
      <c r="F9" s="92">
        <v>0</v>
      </c>
    </row>
    <row r="10" spans="1:6" s="10" customFormat="1" ht="24.75" customHeight="1">
      <c r="A10" s="12"/>
      <c r="B10" s="11"/>
      <c r="C10" s="12" t="s">
        <v>22</v>
      </c>
      <c r="D10" s="92">
        <v>0</v>
      </c>
      <c r="E10" s="92">
        <v>0</v>
      </c>
      <c r="F10" s="92">
        <v>0</v>
      </c>
    </row>
    <row r="11" spans="1:6" s="10" customFormat="1" ht="24.75" customHeight="1">
      <c r="A11" s="12"/>
      <c r="B11" s="11"/>
      <c r="C11" s="12" t="s">
        <v>23</v>
      </c>
      <c r="D11" s="92">
        <v>0</v>
      </c>
      <c r="E11" s="92">
        <v>0</v>
      </c>
      <c r="F11" s="92">
        <v>0</v>
      </c>
    </row>
    <row r="12" spans="1:6" s="10" customFormat="1" ht="24.75" customHeight="1">
      <c r="A12" s="12"/>
      <c r="B12" s="11"/>
      <c r="C12" s="12" t="s">
        <v>24</v>
      </c>
      <c r="D12" s="92">
        <v>0</v>
      </c>
      <c r="E12" s="92">
        <v>0</v>
      </c>
      <c r="F12" s="92">
        <v>0</v>
      </c>
    </row>
    <row r="13" spans="1:6" s="10" customFormat="1" ht="24.75" customHeight="1">
      <c r="A13" s="12"/>
      <c r="B13" s="11"/>
      <c r="C13" s="12" t="s">
        <v>25</v>
      </c>
      <c r="D13" s="92">
        <v>0</v>
      </c>
      <c r="E13" s="92">
        <v>0</v>
      </c>
      <c r="F13" s="92">
        <v>0</v>
      </c>
    </row>
    <row r="14" spans="1:6" s="10" customFormat="1" ht="24.75" customHeight="1">
      <c r="A14" s="12"/>
      <c r="B14" s="11"/>
      <c r="C14" s="12" t="s">
        <v>26</v>
      </c>
      <c r="D14" s="92">
        <v>0</v>
      </c>
      <c r="E14" s="92">
        <v>0</v>
      </c>
      <c r="F14" s="92">
        <v>0</v>
      </c>
    </row>
    <row r="15" spans="1:6" s="10" customFormat="1" ht="24.75" customHeight="1">
      <c r="A15" s="12"/>
      <c r="B15" s="11"/>
      <c r="C15" s="12" t="s">
        <v>27</v>
      </c>
      <c r="D15" s="92">
        <f>E15+F15</f>
        <v>91.52</v>
      </c>
      <c r="E15" s="92">
        <v>91.52</v>
      </c>
      <c r="F15" s="92">
        <v>0</v>
      </c>
    </row>
    <row r="16" spans="1:6" s="10" customFormat="1" ht="24.75" customHeight="1">
      <c r="A16" s="12"/>
      <c r="B16" s="11"/>
      <c r="C16" s="12" t="s">
        <v>28</v>
      </c>
      <c r="D16" s="92">
        <f>E16+F16</f>
        <v>37.86</v>
      </c>
      <c r="E16" s="92">
        <v>37.86</v>
      </c>
      <c r="F16" s="92">
        <v>0</v>
      </c>
    </row>
    <row r="17" spans="1:6" s="10" customFormat="1" ht="24.75" customHeight="1">
      <c r="A17" s="12"/>
      <c r="B17" s="11"/>
      <c r="C17" s="12" t="s">
        <v>29</v>
      </c>
      <c r="D17" s="92">
        <v>0</v>
      </c>
      <c r="E17" s="92">
        <v>0</v>
      </c>
      <c r="F17" s="92">
        <v>0</v>
      </c>
    </row>
    <row r="18" spans="1:6" s="10" customFormat="1" ht="24.75" customHeight="1">
      <c r="A18" s="12"/>
      <c r="B18" s="11"/>
      <c r="C18" s="12" t="s">
        <v>30</v>
      </c>
      <c r="D18" s="92">
        <v>0</v>
      </c>
      <c r="E18" s="92">
        <v>0</v>
      </c>
      <c r="F18" s="92">
        <v>0</v>
      </c>
    </row>
    <row r="19" spans="1:6" s="10" customFormat="1" ht="24.75" customHeight="1">
      <c r="A19" s="12"/>
      <c r="B19" s="11"/>
      <c r="C19" s="12" t="s">
        <v>31</v>
      </c>
      <c r="D19" s="92">
        <f>E19+F19</f>
        <v>384.42</v>
      </c>
      <c r="E19" s="92">
        <v>384.42</v>
      </c>
      <c r="F19" s="92">
        <v>0</v>
      </c>
    </row>
    <row r="20" spans="1:6" s="10" customFormat="1" ht="24.75" customHeight="1">
      <c r="A20" s="12"/>
      <c r="B20" s="11"/>
      <c r="C20" s="12" t="s">
        <v>32</v>
      </c>
      <c r="D20" s="92">
        <v>0</v>
      </c>
      <c r="E20" s="92">
        <v>0</v>
      </c>
      <c r="F20" s="92">
        <v>0</v>
      </c>
    </row>
    <row r="21" spans="1:6" s="10" customFormat="1" ht="24.75" customHeight="1">
      <c r="A21" s="12"/>
      <c r="B21" s="11"/>
      <c r="C21" s="12" t="s">
        <v>33</v>
      </c>
      <c r="D21" s="92">
        <v>0</v>
      </c>
      <c r="E21" s="92">
        <v>0</v>
      </c>
      <c r="F21" s="92">
        <v>0</v>
      </c>
    </row>
    <row r="22" spans="1:6" s="10" customFormat="1" ht="24.75" customHeight="1">
      <c r="A22" s="12"/>
      <c r="B22" s="11"/>
      <c r="C22" s="12" t="s">
        <v>34</v>
      </c>
      <c r="D22" s="92">
        <v>0</v>
      </c>
      <c r="E22" s="92">
        <v>0</v>
      </c>
      <c r="F22" s="92">
        <v>0</v>
      </c>
    </row>
    <row r="23" spans="1:6" s="10" customFormat="1" ht="24.75" customHeight="1">
      <c r="A23" s="12"/>
      <c r="B23" s="11"/>
      <c r="C23" s="12" t="s">
        <v>35</v>
      </c>
      <c r="D23" s="92">
        <v>0</v>
      </c>
      <c r="E23" s="92">
        <v>0</v>
      </c>
      <c r="F23" s="92">
        <v>0</v>
      </c>
    </row>
    <row r="24" spans="1:6" s="10" customFormat="1" ht="24.75" customHeight="1">
      <c r="A24" s="12"/>
      <c r="B24" s="11"/>
      <c r="C24" s="12" t="s">
        <v>36</v>
      </c>
      <c r="D24" s="92">
        <v>0</v>
      </c>
      <c r="E24" s="92">
        <v>0</v>
      </c>
      <c r="F24" s="92">
        <v>0</v>
      </c>
    </row>
    <row r="25" spans="1:6" s="10" customFormat="1" ht="24.75" customHeight="1">
      <c r="A25" s="12"/>
      <c r="B25" s="11"/>
      <c r="C25" s="12" t="s">
        <v>37</v>
      </c>
      <c r="D25" s="92">
        <f>E25+F25</f>
        <v>57.72</v>
      </c>
      <c r="E25" s="92">
        <v>57.72</v>
      </c>
      <c r="F25" s="92">
        <v>0</v>
      </c>
    </row>
    <row r="26" spans="1:6" s="10" customFormat="1" ht="24.75" customHeight="1">
      <c r="A26" s="12"/>
      <c r="B26" s="11"/>
      <c r="C26" s="12" t="s">
        <v>38</v>
      </c>
      <c r="D26" s="92">
        <v>0</v>
      </c>
      <c r="E26" s="92">
        <v>0</v>
      </c>
      <c r="F26" s="92">
        <v>0</v>
      </c>
    </row>
    <row r="27" spans="1:6" s="10" customFormat="1" ht="24.75" customHeight="1">
      <c r="A27" s="12"/>
      <c r="B27" s="11"/>
      <c r="C27" s="12" t="s">
        <v>39</v>
      </c>
      <c r="D27" s="92">
        <v>0</v>
      </c>
      <c r="E27" s="92">
        <v>0</v>
      </c>
      <c r="F27" s="92">
        <v>0</v>
      </c>
    </row>
    <row r="28" spans="1:6" s="10" customFormat="1" ht="24.75" customHeight="1">
      <c r="A28" s="12"/>
      <c r="B28" s="11"/>
      <c r="C28" s="12"/>
      <c r="D28" s="92"/>
      <c r="E28" s="92"/>
      <c r="F28" s="92"/>
    </row>
    <row r="29" spans="1:6" s="10" customFormat="1" ht="24.75" customHeight="1">
      <c r="A29" s="13" t="s">
        <v>40</v>
      </c>
      <c r="B29" s="93">
        <v>0</v>
      </c>
      <c r="C29" s="13" t="s">
        <v>41</v>
      </c>
      <c r="D29" s="93">
        <v>0</v>
      </c>
      <c r="E29" s="93">
        <v>0</v>
      </c>
      <c r="F29" s="93">
        <v>0</v>
      </c>
    </row>
    <row r="30" spans="1:6" s="10" customFormat="1" ht="24.75" customHeight="1">
      <c r="A30" s="12" t="s">
        <v>18</v>
      </c>
      <c r="B30" s="92">
        <v>0</v>
      </c>
      <c r="C30" s="12" t="s">
        <v>18</v>
      </c>
      <c r="D30" s="92">
        <v>0</v>
      </c>
      <c r="E30" s="92">
        <v>0</v>
      </c>
      <c r="F30" s="92">
        <v>0</v>
      </c>
    </row>
    <row r="31" spans="1:6" s="10" customFormat="1" ht="24.75" customHeight="1">
      <c r="A31" s="12" t="s">
        <v>20</v>
      </c>
      <c r="B31" s="92">
        <v>0</v>
      </c>
      <c r="C31" s="12" t="s">
        <v>20</v>
      </c>
      <c r="D31" s="92">
        <v>0</v>
      </c>
      <c r="E31" s="92">
        <v>0</v>
      </c>
      <c r="F31" s="92">
        <v>0</v>
      </c>
    </row>
    <row r="32" spans="1:6" s="67" customFormat="1" ht="24.75" customHeight="1">
      <c r="A32" s="66" t="s">
        <v>42</v>
      </c>
      <c r="B32" s="66">
        <v>571.52</v>
      </c>
      <c r="C32" s="102" t="s">
        <v>216</v>
      </c>
      <c r="D32" s="102"/>
      <c r="E32" s="102"/>
      <c r="F32" s="102"/>
    </row>
  </sheetData>
  <sheetProtection/>
  <mergeCells count="8">
    <mergeCell ref="A2:F2"/>
    <mergeCell ref="C32:F32"/>
    <mergeCell ref="A4:B4"/>
    <mergeCell ref="C4:F4"/>
    <mergeCell ref="A5:A6"/>
    <mergeCell ref="B5:B6"/>
    <mergeCell ref="C5:C6"/>
    <mergeCell ref="D5:F5"/>
  </mergeCells>
  <printOptions horizontalCentered="1"/>
  <pageMargins left="0.3937007874015748" right="0.3937007874015748" top="0.7874015748031497" bottom="0.3937007874015748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10.375" style="0" customWidth="1"/>
    <col min="2" max="2" width="35.50390625" style="0" customWidth="1"/>
    <col min="3" max="3" width="14.25390625" style="0" customWidth="1"/>
    <col min="4" max="4" width="10.875" style="0" customWidth="1"/>
    <col min="5" max="5" width="10.625" style="0" customWidth="1"/>
    <col min="6" max="6" width="13.375" style="0" customWidth="1"/>
    <col min="7" max="7" width="11.125" style="0" customWidth="1"/>
    <col min="8" max="8" width="11.50390625" style="0" customWidth="1"/>
    <col min="9" max="9" width="19.125" style="0" customWidth="1"/>
  </cols>
  <sheetData>
    <row r="1" ht="29.25" customHeight="1">
      <c r="A1" t="s">
        <v>55</v>
      </c>
    </row>
    <row r="2" spans="1:9" s="9" customFormat="1" ht="31.5" customHeight="1">
      <c r="A2" s="101" t="s">
        <v>175</v>
      </c>
      <c r="B2" s="101"/>
      <c r="C2" s="101"/>
      <c r="D2" s="101"/>
      <c r="E2" s="101"/>
      <c r="F2" s="101"/>
      <c r="G2" s="101"/>
      <c r="H2" s="101"/>
      <c r="I2" s="101"/>
    </row>
    <row r="3" spans="4:9" s="16" customFormat="1" ht="31.5" customHeight="1">
      <c r="D3" s="17"/>
      <c r="I3" s="50" t="s">
        <v>174</v>
      </c>
    </row>
    <row r="4" spans="1:9" s="10" customFormat="1" ht="30" customHeight="1">
      <c r="A4" s="105" t="s">
        <v>47</v>
      </c>
      <c r="B4" s="105"/>
      <c r="C4" s="105" t="s">
        <v>176</v>
      </c>
      <c r="D4" s="106" t="s">
        <v>48</v>
      </c>
      <c r="E4" s="106"/>
      <c r="F4" s="106"/>
      <c r="G4" s="106"/>
      <c r="H4" s="106"/>
      <c r="I4" s="105" t="s">
        <v>49</v>
      </c>
    </row>
    <row r="5" spans="1:9" s="10" customFormat="1" ht="52.5" customHeight="1">
      <c r="A5" s="49" t="s">
        <v>50</v>
      </c>
      <c r="B5" s="49" t="s">
        <v>51</v>
      </c>
      <c r="C5" s="105"/>
      <c r="D5" s="49" t="s">
        <v>13</v>
      </c>
      <c r="E5" s="70" t="s">
        <v>212</v>
      </c>
      <c r="F5" s="49" t="s">
        <v>52</v>
      </c>
      <c r="G5" s="49" t="s">
        <v>53</v>
      </c>
      <c r="H5" s="49" t="s">
        <v>54</v>
      </c>
      <c r="I5" s="105"/>
    </row>
    <row r="6" spans="1:9" s="10" customFormat="1" ht="30" customHeight="1">
      <c r="A6" s="54" t="s">
        <v>191</v>
      </c>
      <c r="B6" s="54" t="s">
        <v>58</v>
      </c>
      <c r="C6" s="55">
        <v>571.52237</v>
      </c>
      <c r="D6" s="55">
        <v>571.52237</v>
      </c>
      <c r="E6" s="55">
        <v>571.52237</v>
      </c>
      <c r="F6" s="95">
        <v>0</v>
      </c>
      <c r="G6" s="95">
        <v>0</v>
      </c>
      <c r="H6" s="95">
        <v>0</v>
      </c>
      <c r="I6" s="95">
        <v>0</v>
      </c>
    </row>
    <row r="7" spans="1:9" s="10" customFormat="1" ht="30" customHeight="1">
      <c r="A7" s="54"/>
      <c r="B7" s="54" t="s">
        <v>200</v>
      </c>
      <c r="C7" s="55">
        <v>571.52237</v>
      </c>
      <c r="D7" s="55">
        <v>571.52237</v>
      </c>
      <c r="E7" s="55">
        <v>571.52237</v>
      </c>
      <c r="F7" s="95">
        <v>0</v>
      </c>
      <c r="G7" s="95">
        <v>0</v>
      </c>
      <c r="H7" s="95">
        <v>0</v>
      </c>
      <c r="I7" s="95">
        <v>0</v>
      </c>
    </row>
    <row r="8" spans="1:9" s="10" customFormat="1" ht="30" customHeight="1">
      <c r="A8" s="54"/>
      <c r="B8" s="54" t="s">
        <v>201</v>
      </c>
      <c r="C8" s="55">
        <v>571.52237</v>
      </c>
      <c r="D8" s="55">
        <v>571.52237</v>
      </c>
      <c r="E8" s="55">
        <v>571.52237</v>
      </c>
      <c r="F8" s="95">
        <v>0</v>
      </c>
      <c r="G8" s="95">
        <v>0</v>
      </c>
      <c r="H8" s="95">
        <v>0</v>
      </c>
      <c r="I8" s="95">
        <v>0</v>
      </c>
    </row>
    <row r="9" spans="1:9" s="10" customFormat="1" ht="30" customHeight="1">
      <c r="A9" s="56" t="s">
        <v>192</v>
      </c>
      <c r="B9" s="56" t="s">
        <v>187</v>
      </c>
      <c r="C9" s="57">
        <v>43.20024</v>
      </c>
      <c r="D9" s="57">
        <v>43.20024</v>
      </c>
      <c r="E9" s="57">
        <v>43.20024</v>
      </c>
      <c r="F9" s="94">
        <v>0</v>
      </c>
      <c r="G9" s="94">
        <v>0</v>
      </c>
      <c r="H9" s="94">
        <v>0</v>
      </c>
      <c r="I9" s="94">
        <v>0</v>
      </c>
    </row>
    <row r="10" spans="1:9" s="10" customFormat="1" ht="30" customHeight="1">
      <c r="A10" s="56" t="s">
        <v>193</v>
      </c>
      <c r="B10" s="56" t="s">
        <v>186</v>
      </c>
      <c r="C10" s="57">
        <v>17.280096</v>
      </c>
      <c r="D10" s="57">
        <v>17.280096</v>
      </c>
      <c r="E10" s="57">
        <v>17.280096</v>
      </c>
      <c r="F10" s="94">
        <v>0</v>
      </c>
      <c r="G10" s="94">
        <v>0</v>
      </c>
      <c r="H10" s="94">
        <v>0</v>
      </c>
      <c r="I10" s="94">
        <v>0</v>
      </c>
    </row>
    <row r="11" spans="1:9" s="10" customFormat="1" ht="30" customHeight="1">
      <c r="A11" s="56" t="s">
        <v>194</v>
      </c>
      <c r="B11" s="56" t="s">
        <v>185</v>
      </c>
      <c r="C11" s="57">
        <v>26.4</v>
      </c>
      <c r="D11" s="57">
        <v>26.4</v>
      </c>
      <c r="E11" s="57">
        <v>26.4</v>
      </c>
      <c r="F11" s="94">
        <v>0</v>
      </c>
      <c r="G11" s="94">
        <v>0</v>
      </c>
      <c r="H11" s="94">
        <v>0</v>
      </c>
      <c r="I11" s="94">
        <v>0</v>
      </c>
    </row>
    <row r="12" spans="1:9" s="10" customFormat="1" ht="30" customHeight="1">
      <c r="A12" s="56" t="s">
        <v>202</v>
      </c>
      <c r="B12" s="56" t="s">
        <v>203</v>
      </c>
      <c r="C12" s="57">
        <v>4.6395</v>
      </c>
      <c r="D12" s="57">
        <v>4.6395</v>
      </c>
      <c r="E12" s="57">
        <v>4.6395</v>
      </c>
      <c r="F12" s="94">
        <v>0</v>
      </c>
      <c r="G12" s="94">
        <v>0</v>
      </c>
      <c r="H12" s="94">
        <v>0</v>
      </c>
      <c r="I12" s="94">
        <v>0</v>
      </c>
    </row>
    <row r="13" spans="1:9" s="10" customFormat="1" ht="30" customHeight="1">
      <c r="A13" s="56" t="s">
        <v>195</v>
      </c>
      <c r="B13" s="56" t="s">
        <v>188</v>
      </c>
      <c r="C13" s="57">
        <v>17.280096</v>
      </c>
      <c r="D13" s="57">
        <v>17.280096</v>
      </c>
      <c r="E13" s="57">
        <v>17.280096</v>
      </c>
      <c r="F13" s="94">
        <v>0</v>
      </c>
      <c r="G13" s="94">
        <v>0</v>
      </c>
      <c r="H13" s="94">
        <v>0</v>
      </c>
      <c r="I13" s="94">
        <v>0</v>
      </c>
    </row>
    <row r="14" spans="1:9" s="10" customFormat="1" ht="30" customHeight="1">
      <c r="A14" s="56" t="s">
        <v>196</v>
      </c>
      <c r="B14" s="56" t="s">
        <v>189</v>
      </c>
      <c r="C14" s="57">
        <v>20.5761</v>
      </c>
      <c r="D14" s="57">
        <v>20.5761</v>
      </c>
      <c r="E14" s="57">
        <v>20.5761</v>
      </c>
      <c r="F14" s="94">
        <v>0</v>
      </c>
      <c r="G14" s="94">
        <v>0</v>
      </c>
      <c r="H14" s="94">
        <v>0</v>
      </c>
      <c r="I14" s="94">
        <v>0</v>
      </c>
    </row>
    <row r="15" spans="1:9" s="2" customFormat="1" ht="30" customHeight="1">
      <c r="A15" s="56" t="s">
        <v>204</v>
      </c>
      <c r="B15" s="56" t="s">
        <v>205</v>
      </c>
      <c r="C15" s="57">
        <v>370.423606</v>
      </c>
      <c r="D15" s="57">
        <v>370.423606</v>
      </c>
      <c r="E15" s="57">
        <v>370.423606</v>
      </c>
      <c r="F15" s="94">
        <v>0</v>
      </c>
      <c r="G15" s="94">
        <v>0</v>
      </c>
      <c r="H15" s="94">
        <v>0</v>
      </c>
      <c r="I15" s="94">
        <v>0</v>
      </c>
    </row>
    <row r="16" spans="1:9" ht="30" customHeight="1">
      <c r="A16" s="56" t="s">
        <v>206</v>
      </c>
      <c r="B16" s="56" t="s">
        <v>207</v>
      </c>
      <c r="C16" s="57">
        <v>14</v>
      </c>
      <c r="D16" s="57">
        <v>14</v>
      </c>
      <c r="E16" s="57">
        <v>14</v>
      </c>
      <c r="F16" s="94">
        <v>0</v>
      </c>
      <c r="G16" s="94">
        <v>0</v>
      </c>
      <c r="H16" s="94">
        <v>0</v>
      </c>
      <c r="I16" s="94">
        <v>0</v>
      </c>
    </row>
    <row r="17" spans="1:9" ht="30" customHeight="1">
      <c r="A17" s="56" t="s">
        <v>197</v>
      </c>
      <c r="B17" s="56" t="s">
        <v>190</v>
      </c>
      <c r="C17" s="59">
        <v>30.2798</v>
      </c>
      <c r="D17" s="59">
        <v>30.2798</v>
      </c>
      <c r="E17" s="59">
        <v>30.2798</v>
      </c>
      <c r="F17" s="94">
        <v>0</v>
      </c>
      <c r="G17" s="94">
        <v>0</v>
      </c>
      <c r="H17" s="94">
        <v>0</v>
      </c>
      <c r="I17" s="94">
        <v>0</v>
      </c>
    </row>
    <row r="18" spans="1:9" ht="30" customHeight="1">
      <c r="A18" s="56" t="s">
        <v>198</v>
      </c>
      <c r="B18" s="56" t="s">
        <v>199</v>
      </c>
      <c r="C18" s="59">
        <v>27.442932</v>
      </c>
      <c r="D18" s="59">
        <v>27.442932</v>
      </c>
      <c r="E18" s="59">
        <v>27.442932</v>
      </c>
      <c r="F18" s="94">
        <v>0</v>
      </c>
      <c r="G18" s="94">
        <v>0</v>
      </c>
      <c r="H18" s="94">
        <v>0</v>
      </c>
      <c r="I18" s="94">
        <v>0</v>
      </c>
    </row>
  </sheetData>
  <sheetProtection/>
  <mergeCells count="5">
    <mergeCell ref="A2:I2"/>
    <mergeCell ref="A4:B4"/>
    <mergeCell ref="C4:C5"/>
    <mergeCell ref="D4:H4"/>
    <mergeCell ref="I4:I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9.75390625" style="44" customWidth="1"/>
    <col min="2" max="2" width="35.25390625" style="0" customWidth="1"/>
    <col min="3" max="3" width="16.00390625" style="41" customWidth="1"/>
    <col min="4" max="4" width="14.125" style="0" bestFit="1" customWidth="1"/>
    <col min="5" max="5" width="14.125" style="36" bestFit="1" customWidth="1"/>
    <col min="6" max="6" width="12.25390625" style="39" bestFit="1" customWidth="1"/>
    <col min="7" max="7" width="13.125" style="36" customWidth="1"/>
    <col min="8" max="8" width="18.375" style="36" customWidth="1"/>
    <col min="11" max="11" width="9.50390625" style="0" bestFit="1" customWidth="1"/>
  </cols>
  <sheetData>
    <row r="1" ht="24.75" customHeight="1">
      <c r="A1" s="44" t="s">
        <v>63</v>
      </c>
    </row>
    <row r="2" spans="1:8" s="9" customFormat="1" ht="22.5" customHeight="1">
      <c r="A2" s="101" t="s">
        <v>177</v>
      </c>
      <c r="B2" s="101"/>
      <c r="C2" s="101"/>
      <c r="D2" s="101"/>
      <c r="E2" s="101"/>
      <c r="F2" s="101"/>
      <c r="G2" s="101"/>
      <c r="H2" s="101"/>
    </row>
    <row r="3" ht="24" customHeight="1">
      <c r="H3" s="46" t="s">
        <v>45</v>
      </c>
    </row>
    <row r="4" spans="1:8" s="2" customFormat="1" ht="24.75" customHeight="1">
      <c r="A4" s="107" t="s">
        <v>47</v>
      </c>
      <c r="B4" s="107"/>
      <c r="C4" s="108" t="s">
        <v>56</v>
      </c>
      <c r="D4" s="107" t="s">
        <v>57</v>
      </c>
      <c r="E4" s="107"/>
      <c r="F4" s="107"/>
      <c r="G4" s="107" t="s">
        <v>64</v>
      </c>
      <c r="H4" s="107"/>
    </row>
    <row r="5" spans="1:11" s="2" customFormat="1" ht="31.5" customHeight="1">
      <c r="A5" s="45" t="s">
        <v>50</v>
      </c>
      <c r="B5" s="1" t="s">
        <v>51</v>
      </c>
      <c r="C5" s="108"/>
      <c r="D5" s="1" t="s">
        <v>58</v>
      </c>
      <c r="E5" s="1" t="s">
        <v>59</v>
      </c>
      <c r="F5" s="40" t="s">
        <v>60</v>
      </c>
      <c r="G5" s="1" t="s">
        <v>61</v>
      </c>
      <c r="H5" s="1" t="s">
        <v>62</v>
      </c>
      <c r="K5" s="42"/>
    </row>
    <row r="6" spans="1:11" s="38" customFormat="1" ht="30.75" customHeight="1">
      <c r="A6" s="60" t="s">
        <v>191</v>
      </c>
      <c r="B6" s="61" t="s">
        <v>58</v>
      </c>
      <c r="C6" s="116">
        <f>C7</f>
        <v>609.69</v>
      </c>
      <c r="D6" s="116">
        <f aca="true" t="shared" si="0" ref="D6:F7">D7</f>
        <v>571.52237</v>
      </c>
      <c r="E6" s="116">
        <f t="shared" si="0"/>
        <v>557.52237</v>
      </c>
      <c r="F6" s="116">
        <f t="shared" si="0"/>
        <v>14</v>
      </c>
      <c r="G6" s="116">
        <f>D6-C6</f>
        <v>-38.16763000000003</v>
      </c>
      <c r="H6" s="62">
        <f>G6/C6</f>
        <v>-0.06260169922419595</v>
      </c>
      <c r="K6" s="43"/>
    </row>
    <row r="7" spans="1:11" s="38" customFormat="1" ht="30.75" customHeight="1">
      <c r="A7" s="60"/>
      <c r="B7" s="61" t="s">
        <v>200</v>
      </c>
      <c r="C7" s="116">
        <f>C8</f>
        <v>609.69</v>
      </c>
      <c r="D7" s="116">
        <f t="shared" si="0"/>
        <v>571.52237</v>
      </c>
      <c r="E7" s="116">
        <f t="shared" si="0"/>
        <v>557.52237</v>
      </c>
      <c r="F7" s="116">
        <f t="shared" si="0"/>
        <v>14</v>
      </c>
      <c r="G7" s="116">
        <f aca="true" t="shared" si="1" ref="G7:G20">D7-C7</f>
        <v>-38.16763000000003</v>
      </c>
      <c r="H7" s="62">
        <f aca="true" t="shared" si="2" ref="H7:H20">G7/C7</f>
        <v>-0.06260169922419595</v>
      </c>
      <c r="K7" s="43"/>
    </row>
    <row r="8" spans="1:11" s="38" customFormat="1" ht="30.75" customHeight="1">
      <c r="A8" s="60"/>
      <c r="B8" s="61" t="s">
        <v>201</v>
      </c>
      <c r="C8" s="116">
        <f>SUM(C9:C20)</f>
        <v>609.69</v>
      </c>
      <c r="D8" s="116">
        <f>SUM(D9:D20)</f>
        <v>571.52237</v>
      </c>
      <c r="E8" s="116">
        <f>SUM(E9:E20)</f>
        <v>557.52237</v>
      </c>
      <c r="F8" s="116">
        <f>SUM(F9:F20)</f>
        <v>14</v>
      </c>
      <c r="G8" s="116">
        <f t="shared" si="1"/>
        <v>-38.16763000000003</v>
      </c>
      <c r="H8" s="62">
        <f t="shared" si="2"/>
        <v>-0.06260169922419595</v>
      </c>
      <c r="K8" s="43"/>
    </row>
    <row r="9" spans="1:11" s="38" customFormat="1" ht="30.75" customHeight="1">
      <c r="A9" s="60" t="s">
        <v>192</v>
      </c>
      <c r="B9" s="63" t="s">
        <v>187</v>
      </c>
      <c r="C9" s="117">
        <v>43.84</v>
      </c>
      <c r="D9" s="118">
        <f aca="true" t="shared" si="3" ref="D7:D20">E9+F9</f>
        <v>43.20024</v>
      </c>
      <c r="E9" s="117">
        <v>43.20024</v>
      </c>
      <c r="F9" s="87">
        <v>0</v>
      </c>
      <c r="G9" s="116">
        <f t="shared" si="1"/>
        <v>-0.6397600000000025</v>
      </c>
      <c r="H9" s="62">
        <f t="shared" si="2"/>
        <v>-0.014593065693430714</v>
      </c>
      <c r="K9" s="43"/>
    </row>
    <row r="10" spans="1:11" s="38" customFormat="1" ht="30.75" customHeight="1">
      <c r="A10" s="60" t="s">
        <v>193</v>
      </c>
      <c r="B10" s="63" t="s">
        <v>186</v>
      </c>
      <c r="C10" s="117">
        <v>16.86</v>
      </c>
      <c r="D10" s="118">
        <f t="shared" si="3"/>
        <v>17.280096</v>
      </c>
      <c r="E10" s="117">
        <v>17.280096</v>
      </c>
      <c r="F10" s="87">
        <v>0</v>
      </c>
      <c r="G10" s="116">
        <f t="shared" si="1"/>
        <v>0.4200960000000009</v>
      </c>
      <c r="H10" s="62">
        <f t="shared" si="2"/>
        <v>0.024916725978647743</v>
      </c>
      <c r="K10" s="43"/>
    </row>
    <row r="11" spans="1:11" s="38" customFormat="1" ht="30.75" customHeight="1">
      <c r="A11" s="60" t="s">
        <v>194</v>
      </c>
      <c r="B11" s="63" t="s">
        <v>185</v>
      </c>
      <c r="C11" s="117">
        <v>39.9</v>
      </c>
      <c r="D11" s="118">
        <f t="shared" si="3"/>
        <v>26.4</v>
      </c>
      <c r="E11" s="117">
        <v>26.4</v>
      </c>
      <c r="F11" s="87">
        <v>0</v>
      </c>
      <c r="G11" s="116">
        <f t="shared" si="1"/>
        <v>-13.5</v>
      </c>
      <c r="H11" s="62">
        <f t="shared" si="2"/>
        <v>-0.33834586466165417</v>
      </c>
      <c r="K11" s="43"/>
    </row>
    <row r="12" spans="1:11" s="38" customFormat="1" ht="30.75" customHeight="1">
      <c r="A12" s="60" t="s">
        <v>208</v>
      </c>
      <c r="B12" s="63" t="s">
        <v>209</v>
      </c>
      <c r="C12" s="117">
        <v>3.06</v>
      </c>
      <c r="D12" s="117">
        <v>0</v>
      </c>
      <c r="E12" s="117">
        <v>0</v>
      </c>
      <c r="F12" s="87">
        <v>0</v>
      </c>
      <c r="G12" s="116">
        <f t="shared" si="1"/>
        <v>-3.06</v>
      </c>
      <c r="H12" s="62">
        <f t="shared" si="2"/>
        <v>-1</v>
      </c>
      <c r="K12" s="43"/>
    </row>
    <row r="13" spans="1:11" s="38" customFormat="1" ht="30.75" customHeight="1">
      <c r="A13" s="60" t="s">
        <v>202</v>
      </c>
      <c r="B13" s="63" t="s">
        <v>203</v>
      </c>
      <c r="C13" s="117">
        <v>4.64</v>
      </c>
      <c r="D13" s="118">
        <f t="shared" si="3"/>
        <v>4.6395</v>
      </c>
      <c r="E13" s="117">
        <v>4.6395</v>
      </c>
      <c r="F13" s="87">
        <v>0</v>
      </c>
      <c r="G13" s="116">
        <f t="shared" si="1"/>
        <v>-0.0004999999999997229</v>
      </c>
      <c r="H13" s="62">
        <f t="shared" si="2"/>
        <v>-0.00010775862068959546</v>
      </c>
      <c r="K13" s="43"/>
    </row>
    <row r="14" spans="1:11" s="38" customFormat="1" ht="30.75" customHeight="1">
      <c r="A14" s="60" t="s">
        <v>195</v>
      </c>
      <c r="B14" s="63" t="s">
        <v>188</v>
      </c>
      <c r="C14" s="117">
        <v>16.86</v>
      </c>
      <c r="D14" s="118">
        <f t="shared" si="3"/>
        <v>17.280096</v>
      </c>
      <c r="E14" s="117">
        <v>17.280096</v>
      </c>
      <c r="F14" s="87">
        <v>0</v>
      </c>
      <c r="G14" s="116">
        <f t="shared" si="1"/>
        <v>0.4200960000000009</v>
      </c>
      <c r="H14" s="62">
        <f t="shared" si="2"/>
        <v>0.024916725978647743</v>
      </c>
      <c r="K14" s="43"/>
    </row>
    <row r="15" spans="1:11" s="38" customFormat="1" ht="30.75" customHeight="1">
      <c r="A15" s="60" t="s">
        <v>196</v>
      </c>
      <c r="B15" s="63" t="s">
        <v>189</v>
      </c>
      <c r="C15" s="117">
        <v>18.94</v>
      </c>
      <c r="D15" s="118">
        <f t="shared" si="3"/>
        <v>20.5761</v>
      </c>
      <c r="E15" s="117">
        <v>20.5761</v>
      </c>
      <c r="F15" s="87">
        <v>0</v>
      </c>
      <c r="G15" s="116">
        <f t="shared" si="1"/>
        <v>1.636099999999999</v>
      </c>
      <c r="H15" s="62">
        <f t="shared" si="2"/>
        <v>0.08638331573389646</v>
      </c>
      <c r="K15" s="43"/>
    </row>
    <row r="16" spans="1:11" s="38" customFormat="1" ht="30.75" customHeight="1">
      <c r="A16" s="60" t="s">
        <v>204</v>
      </c>
      <c r="B16" s="63" t="s">
        <v>205</v>
      </c>
      <c r="C16" s="117">
        <v>376.35</v>
      </c>
      <c r="D16" s="118">
        <f t="shared" si="3"/>
        <v>370.423606</v>
      </c>
      <c r="E16" s="117">
        <v>370.423606</v>
      </c>
      <c r="F16" s="87">
        <v>0</v>
      </c>
      <c r="G16" s="116">
        <f t="shared" si="1"/>
        <v>-5.926394000000016</v>
      </c>
      <c r="H16" s="62">
        <f t="shared" si="2"/>
        <v>-0.015747028032416677</v>
      </c>
      <c r="K16" s="43"/>
    </row>
    <row r="17" spans="1:11" s="38" customFormat="1" ht="30.75" customHeight="1">
      <c r="A17" s="60" t="s">
        <v>210</v>
      </c>
      <c r="B17" s="63" t="s">
        <v>211</v>
      </c>
      <c r="C17" s="117">
        <v>15</v>
      </c>
      <c r="D17" s="118">
        <v>0</v>
      </c>
      <c r="E17" s="117">
        <v>0</v>
      </c>
      <c r="F17" s="87">
        <v>0</v>
      </c>
      <c r="G17" s="116">
        <f t="shared" si="1"/>
        <v>-15</v>
      </c>
      <c r="H17" s="62">
        <f t="shared" si="2"/>
        <v>-1</v>
      </c>
      <c r="K17" s="43"/>
    </row>
    <row r="18" spans="1:11" s="38" customFormat="1" ht="30.75" customHeight="1">
      <c r="A18" s="60" t="s">
        <v>206</v>
      </c>
      <c r="B18" s="63" t="s">
        <v>207</v>
      </c>
      <c r="C18" s="117">
        <v>16.99</v>
      </c>
      <c r="D18" s="118">
        <f t="shared" si="3"/>
        <v>14</v>
      </c>
      <c r="E18" s="117">
        <v>0</v>
      </c>
      <c r="F18" s="87">
        <v>14</v>
      </c>
      <c r="G18" s="116">
        <f t="shared" si="1"/>
        <v>-2.9899999999999984</v>
      </c>
      <c r="H18" s="62">
        <f t="shared" si="2"/>
        <v>-0.17598587404355495</v>
      </c>
      <c r="K18" s="43"/>
    </row>
    <row r="19" spans="1:8" ht="30.75" customHeight="1">
      <c r="A19" s="64" t="s">
        <v>197</v>
      </c>
      <c r="B19" s="58" t="s">
        <v>190</v>
      </c>
      <c r="C19" s="117">
        <v>30.9</v>
      </c>
      <c r="D19" s="118">
        <f t="shared" si="3"/>
        <v>30.2798</v>
      </c>
      <c r="E19" s="117">
        <v>30.2798</v>
      </c>
      <c r="F19" s="87">
        <v>0</v>
      </c>
      <c r="G19" s="116">
        <f t="shared" si="1"/>
        <v>-0.620199999999997</v>
      </c>
      <c r="H19" s="62">
        <f t="shared" si="2"/>
        <v>-0.02007119741100314</v>
      </c>
    </row>
    <row r="20" spans="1:8" ht="30.75" customHeight="1">
      <c r="A20" s="64" t="s">
        <v>198</v>
      </c>
      <c r="B20" s="58" t="s">
        <v>199</v>
      </c>
      <c r="C20" s="117">
        <v>26.35</v>
      </c>
      <c r="D20" s="118">
        <f t="shared" si="3"/>
        <v>27.442932</v>
      </c>
      <c r="E20" s="117">
        <v>27.442932</v>
      </c>
      <c r="F20" s="87">
        <v>0</v>
      </c>
      <c r="G20" s="116">
        <f t="shared" si="1"/>
        <v>1.0929319999999976</v>
      </c>
      <c r="H20" s="62">
        <f t="shared" si="2"/>
        <v>0.04147749525616689</v>
      </c>
    </row>
  </sheetData>
  <sheetProtection/>
  <mergeCells count="5">
    <mergeCell ref="A2:H2"/>
    <mergeCell ref="A4:B4"/>
    <mergeCell ref="C4:C5"/>
    <mergeCell ref="D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12" sqref="D12"/>
    </sheetView>
  </sheetViews>
  <sheetFormatPr defaultColWidth="9.00390625" defaultRowHeight="14.25"/>
  <cols>
    <col min="2" max="2" width="31.00390625" style="0" customWidth="1"/>
    <col min="3" max="3" width="11.625" style="75" customWidth="1"/>
    <col min="4" max="5" width="22.75390625" style="39" customWidth="1"/>
    <col min="8" max="8" width="24.625" style="0" customWidth="1"/>
    <col min="9" max="9" width="19.375" style="41" customWidth="1"/>
  </cols>
  <sheetData>
    <row r="1" ht="14.25">
      <c r="A1" t="s">
        <v>126</v>
      </c>
    </row>
    <row r="2" spans="1:9" s="9" customFormat="1" ht="34.5" customHeight="1">
      <c r="A2" s="101" t="s">
        <v>127</v>
      </c>
      <c r="B2" s="101"/>
      <c r="C2" s="101"/>
      <c r="D2" s="101"/>
      <c r="E2" s="101"/>
      <c r="I2" s="47"/>
    </row>
    <row r="3" ht="19.5" customHeight="1">
      <c r="E3" s="53" t="s">
        <v>45</v>
      </c>
    </row>
    <row r="4" spans="1:9" s="10" customFormat="1" ht="24.75" customHeight="1">
      <c r="A4" s="109" t="s">
        <v>3</v>
      </c>
      <c r="B4" s="109"/>
      <c r="C4" s="109" t="s">
        <v>65</v>
      </c>
      <c r="D4" s="109"/>
      <c r="E4" s="109"/>
      <c r="I4" s="48"/>
    </row>
    <row r="5" spans="1:9" s="10" customFormat="1" ht="24.75" customHeight="1">
      <c r="A5" s="23" t="s">
        <v>50</v>
      </c>
      <c r="B5" s="24" t="s">
        <v>51</v>
      </c>
      <c r="C5" s="76" t="s">
        <v>58</v>
      </c>
      <c r="D5" s="51" t="s">
        <v>66</v>
      </c>
      <c r="E5" s="51" t="s">
        <v>67</v>
      </c>
      <c r="I5" s="48"/>
    </row>
    <row r="6" spans="1:9" s="10" customFormat="1" ht="24.75" customHeight="1">
      <c r="A6" s="109" t="s">
        <v>6</v>
      </c>
      <c r="B6" s="109"/>
      <c r="C6" s="77">
        <f>C7+C15+C43+C60</f>
        <v>557.52</v>
      </c>
      <c r="D6" s="72">
        <f>D7+D15+D43+D60</f>
        <v>533.73</v>
      </c>
      <c r="E6" s="72">
        <f>E7+E15+E43+E60</f>
        <v>23.79</v>
      </c>
      <c r="I6" s="48"/>
    </row>
    <row r="7" spans="1:9" s="10" customFormat="1" ht="24.75" customHeight="1">
      <c r="A7" s="23">
        <v>301</v>
      </c>
      <c r="B7" s="26" t="s">
        <v>68</v>
      </c>
      <c r="C7" s="77">
        <f aca="true" t="shared" si="0" ref="C7:C64">D7+E7</f>
        <v>419.18999999999994</v>
      </c>
      <c r="D7" s="73">
        <f>D8+D9+D10+D11+D12+D13+D14</f>
        <v>419.18999999999994</v>
      </c>
      <c r="E7" s="73">
        <f>E8+E9+E10+E11+E12+E13+E14</f>
        <v>0</v>
      </c>
      <c r="H7" s="52"/>
      <c r="I7" s="48"/>
    </row>
    <row r="8" spans="1:9" s="10" customFormat="1" ht="24.75" customHeight="1">
      <c r="A8" s="25">
        <v>30101</v>
      </c>
      <c r="B8" s="27" t="s">
        <v>69</v>
      </c>
      <c r="C8" s="77">
        <f>D8+E8</f>
        <v>121.68</v>
      </c>
      <c r="D8" s="74">
        <v>121.68</v>
      </c>
      <c r="E8" s="74">
        <v>0</v>
      </c>
      <c r="I8" s="48"/>
    </row>
    <row r="9" spans="1:9" s="10" customFormat="1" ht="24.75" customHeight="1">
      <c r="A9" s="25">
        <v>30102</v>
      </c>
      <c r="B9" s="27" t="s">
        <v>70</v>
      </c>
      <c r="C9" s="77">
        <f aca="true" t="shared" si="1" ref="C9:C14">D9+E9</f>
        <v>151.97</v>
      </c>
      <c r="D9" s="74">
        <v>151.97</v>
      </c>
      <c r="E9" s="74">
        <v>0</v>
      </c>
      <c r="I9" s="48"/>
    </row>
    <row r="10" spans="1:9" s="10" customFormat="1" ht="24.75" customHeight="1">
      <c r="A10" s="25">
        <v>30103</v>
      </c>
      <c r="B10" s="27" t="s">
        <v>71</v>
      </c>
      <c r="C10" s="77">
        <f t="shared" si="1"/>
        <v>0</v>
      </c>
      <c r="D10" s="74">
        <v>0</v>
      </c>
      <c r="E10" s="74">
        <v>0</v>
      </c>
      <c r="I10" s="48"/>
    </row>
    <row r="11" spans="1:9" s="10" customFormat="1" ht="24.75" customHeight="1">
      <c r="A11" s="25">
        <v>30104</v>
      </c>
      <c r="B11" s="27" t="s">
        <v>72</v>
      </c>
      <c r="C11" s="77">
        <f t="shared" si="1"/>
        <v>89.64</v>
      </c>
      <c r="D11" s="74">
        <v>89.64</v>
      </c>
      <c r="E11" s="74">
        <v>0</v>
      </c>
      <c r="I11" s="48"/>
    </row>
    <row r="12" spans="1:9" s="10" customFormat="1" ht="24.75" customHeight="1">
      <c r="A12" s="25">
        <v>30106</v>
      </c>
      <c r="B12" s="27" t="s">
        <v>73</v>
      </c>
      <c r="C12" s="77">
        <f t="shared" si="1"/>
        <v>0</v>
      </c>
      <c r="D12" s="74">
        <v>0</v>
      </c>
      <c r="E12" s="74">
        <v>0</v>
      </c>
      <c r="I12" s="48"/>
    </row>
    <row r="13" spans="1:9" s="10" customFormat="1" ht="24.75" customHeight="1">
      <c r="A13" s="25">
        <v>30107</v>
      </c>
      <c r="B13" s="27" t="s">
        <v>74</v>
      </c>
      <c r="C13" s="77">
        <f t="shared" si="1"/>
        <v>0</v>
      </c>
      <c r="D13" s="74">
        <v>0</v>
      </c>
      <c r="E13" s="74">
        <v>0</v>
      </c>
      <c r="I13" s="48"/>
    </row>
    <row r="14" spans="1:9" s="10" customFormat="1" ht="24.75" customHeight="1">
      <c r="A14" s="25">
        <v>30199</v>
      </c>
      <c r="B14" s="27" t="s">
        <v>75</v>
      </c>
      <c r="C14" s="77">
        <f t="shared" si="1"/>
        <v>55.9</v>
      </c>
      <c r="D14" s="74">
        <v>55.9</v>
      </c>
      <c r="E14" s="74">
        <v>0</v>
      </c>
      <c r="I14" s="48"/>
    </row>
    <row r="15" spans="1:9" s="10" customFormat="1" ht="24.75" customHeight="1">
      <c r="A15" s="23">
        <v>302</v>
      </c>
      <c r="B15" s="26" t="s">
        <v>76</v>
      </c>
      <c r="C15" s="77">
        <f t="shared" si="0"/>
        <v>23.79</v>
      </c>
      <c r="D15" s="73">
        <f>D16+D17+D18+D19+D20+D21+D22+D23+D24+D25+D26+D27+D28+D29+D30+D31+D32+D33+D34+D35+D36+D37+D38+D39+D40+D41+D42</f>
        <v>0</v>
      </c>
      <c r="E15" s="73">
        <f>E16+E17+E18+E19+E20+E21+E22+E23+E24+E25+E26+E27+E28+E29+E30+E31+E32+E33+E34+E35+E36+E37+E38+E39+E40+E41+E42</f>
        <v>23.79</v>
      </c>
      <c r="I15" s="48"/>
    </row>
    <row r="16" spans="1:9" s="10" customFormat="1" ht="24.75" customHeight="1">
      <c r="A16" s="25">
        <v>30201</v>
      </c>
      <c r="B16" s="27" t="s">
        <v>77</v>
      </c>
      <c r="C16" s="77">
        <f t="shared" si="0"/>
        <v>1.85</v>
      </c>
      <c r="D16" s="74">
        <v>0</v>
      </c>
      <c r="E16" s="74">
        <v>1.85</v>
      </c>
      <c r="I16" s="48"/>
    </row>
    <row r="17" spans="1:9" s="10" customFormat="1" ht="24.75" customHeight="1">
      <c r="A17" s="25">
        <v>30202</v>
      </c>
      <c r="B17" s="27" t="s">
        <v>78</v>
      </c>
      <c r="C17" s="77">
        <f t="shared" si="0"/>
        <v>2</v>
      </c>
      <c r="D17" s="74">
        <v>0</v>
      </c>
      <c r="E17" s="74">
        <v>2</v>
      </c>
      <c r="I17" s="48"/>
    </row>
    <row r="18" spans="1:9" s="10" customFormat="1" ht="24.75" customHeight="1">
      <c r="A18" s="25">
        <v>30203</v>
      </c>
      <c r="B18" s="27" t="s">
        <v>79</v>
      </c>
      <c r="C18" s="77">
        <f t="shared" si="0"/>
        <v>0</v>
      </c>
      <c r="D18" s="74">
        <v>0</v>
      </c>
      <c r="E18" s="74">
        <v>0</v>
      </c>
      <c r="I18" s="48"/>
    </row>
    <row r="19" spans="1:9" s="10" customFormat="1" ht="24.75" customHeight="1">
      <c r="A19" s="25">
        <v>30204</v>
      </c>
      <c r="B19" s="27" t="s">
        <v>80</v>
      </c>
      <c r="C19" s="77">
        <f t="shared" si="0"/>
        <v>0</v>
      </c>
      <c r="D19" s="74">
        <v>0</v>
      </c>
      <c r="E19" s="74">
        <v>0</v>
      </c>
      <c r="I19" s="48"/>
    </row>
    <row r="20" spans="1:9" s="10" customFormat="1" ht="24.75" customHeight="1">
      <c r="A20" s="25">
        <v>30205</v>
      </c>
      <c r="B20" s="27" t="s">
        <v>81</v>
      </c>
      <c r="C20" s="77">
        <f t="shared" si="0"/>
        <v>0.5</v>
      </c>
      <c r="D20" s="74">
        <v>0</v>
      </c>
      <c r="E20" s="74">
        <v>0.5</v>
      </c>
      <c r="I20" s="48"/>
    </row>
    <row r="21" spans="1:9" s="10" customFormat="1" ht="24.75" customHeight="1">
      <c r="A21" s="25">
        <v>30206</v>
      </c>
      <c r="B21" s="27" t="s">
        <v>82</v>
      </c>
      <c r="C21" s="77">
        <f t="shared" si="0"/>
        <v>1</v>
      </c>
      <c r="D21" s="74">
        <v>0</v>
      </c>
      <c r="E21" s="74">
        <v>1</v>
      </c>
      <c r="I21" s="48"/>
    </row>
    <row r="22" spans="1:9" s="10" customFormat="1" ht="24.75" customHeight="1">
      <c r="A22" s="25">
        <v>30207</v>
      </c>
      <c r="B22" s="27" t="s">
        <v>83</v>
      </c>
      <c r="C22" s="77">
        <f t="shared" si="0"/>
        <v>2</v>
      </c>
      <c r="D22" s="74">
        <v>0</v>
      </c>
      <c r="E22" s="74">
        <v>2</v>
      </c>
      <c r="I22" s="48"/>
    </row>
    <row r="23" spans="1:9" s="10" customFormat="1" ht="24.75" customHeight="1">
      <c r="A23" s="25">
        <v>30208</v>
      </c>
      <c r="B23" s="27" t="s">
        <v>84</v>
      </c>
      <c r="C23" s="77">
        <f t="shared" si="0"/>
        <v>1.54</v>
      </c>
      <c r="D23" s="74">
        <v>0</v>
      </c>
      <c r="E23" s="74">
        <v>1.54</v>
      </c>
      <c r="I23" s="48"/>
    </row>
    <row r="24" spans="1:9" s="10" customFormat="1" ht="24.75" customHeight="1">
      <c r="A24" s="25">
        <v>30209</v>
      </c>
      <c r="B24" s="27" t="s">
        <v>85</v>
      </c>
      <c r="C24" s="77">
        <f t="shared" si="0"/>
        <v>0</v>
      </c>
      <c r="D24" s="74">
        <v>0</v>
      </c>
      <c r="E24" s="74">
        <v>0</v>
      </c>
      <c r="I24" s="48"/>
    </row>
    <row r="25" spans="1:9" s="10" customFormat="1" ht="24.75" customHeight="1">
      <c r="A25" s="25">
        <v>30211</v>
      </c>
      <c r="B25" s="27" t="s">
        <v>86</v>
      </c>
      <c r="C25" s="77">
        <f t="shared" si="0"/>
        <v>2</v>
      </c>
      <c r="D25" s="74">
        <v>0</v>
      </c>
      <c r="E25" s="74">
        <v>2</v>
      </c>
      <c r="I25" s="48"/>
    </row>
    <row r="26" spans="1:9" s="10" customFormat="1" ht="24.75" customHeight="1">
      <c r="A26" s="25">
        <v>30212</v>
      </c>
      <c r="B26" s="27" t="s">
        <v>87</v>
      </c>
      <c r="C26" s="77">
        <f t="shared" si="0"/>
        <v>0</v>
      </c>
      <c r="D26" s="74">
        <v>0</v>
      </c>
      <c r="E26" s="74">
        <v>0</v>
      </c>
      <c r="I26" s="48"/>
    </row>
    <row r="27" spans="1:9" s="10" customFormat="1" ht="24.75" customHeight="1">
      <c r="A27" s="25">
        <v>30213</v>
      </c>
      <c r="B27" s="27" t="s">
        <v>88</v>
      </c>
      <c r="C27" s="77">
        <f t="shared" si="0"/>
        <v>3</v>
      </c>
      <c r="D27" s="74">
        <v>0</v>
      </c>
      <c r="E27" s="74">
        <v>3</v>
      </c>
      <c r="I27" s="48"/>
    </row>
    <row r="28" spans="1:9" s="10" customFormat="1" ht="24.75" customHeight="1">
      <c r="A28" s="25">
        <v>30214</v>
      </c>
      <c r="B28" s="27" t="s">
        <v>89</v>
      </c>
      <c r="C28" s="77">
        <f t="shared" si="0"/>
        <v>0</v>
      </c>
      <c r="D28" s="74">
        <v>0</v>
      </c>
      <c r="E28" s="74">
        <v>0</v>
      </c>
      <c r="I28" s="48"/>
    </row>
    <row r="29" spans="1:9" s="10" customFormat="1" ht="24.75" customHeight="1">
      <c r="A29" s="25">
        <v>30215</v>
      </c>
      <c r="B29" s="27" t="s">
        <v>90</v>
      </c>
      <c r="C29" s="77">
        <f t="shared" si="0"/>
        <v>0</v>
      </c>
      <c r="D29" s="74">
        <v>0</v>
      </c>
      <c r="E29" s="74">
        <v>0</v>
      </c>
      <c r="I29" s="48"/>
    </row>
    <row r="30" spans="1:9" s="10" customFormat="1" ht="24.75" customHeight="1">
      <c r="A30" s="25">
        <v>30216</v>
      </c>
      <c r="B30" s="27" t="s">
        <v>91</v>
      </c>
      <c r="C30" s="77">
        <f t="shared" si="0"/>
        <v>1</v>
      </c>
      <c r="D30" s="74">
        <v>0</v>
      </c>
      <c r="E30" s="74">
        <v>1</v>
      </c>
      <c r="I30" s="48"/>
    </row>
    <row r="31" spans="1:9" s="10" customFormat="1" ht="24.75" customHeight="1">
      <c r="A31" s="25">
        <v>30217</v>
      </c>
      <c r="B31" s="27" t="s">
        <v>92</v>
      </c>
      <c r="C31" s="77">
        <f t="shared" si="0"/>
        <v>0.8</v>
      </c>
      <c r="D31" s="74">
        <v>0</v>
      </c>
      <c r="E31" s="74">
        <v>0.8</v>
      </c>
      <c r="I31" s="48"/>
    </row>
    <row r="32" spans="1:9" s="10" customFormat="1" ht="24.75" customHeight="1">
      <c r="A32" s="25">
        <v>30218</v>
      </c>
      <c r="B32" s="27" t="s">
        <v>93</v>
      </c>
      <c r="C32" s="77">
        <f t="shared" si="0"/>
        <v>0</v>
      </c>
      <c r="D32" s="74">
        <v>0</v>
      </c>
      <c r="E32" s="74">
        <v>0</v>
      </c>
      <c r="I32" s="48"/>
    </row>
    <row r="33" spans="1:9" s="10" customFormat="1" ht="24.75" customHeight="1">
      <c r="A33" s="25">
        <v>30224</v>
      </c>
      <c r="B33" s="27" t="s">
        <v>94</v>
      </c>
      <c r="C33" s="77">
        <f t="shared" si="0"/>
        <v>0</v>
      </c>
      <c r="D33" s="74">
        <v>0</v>
      </c>
      <c r="E33" s="74">
        <v>0</v>
      </c>
      <c r="I33" s="48"/>
    </row>
    <row r="34" spans="1:9" s="10" customFormat="1" ht="24.75" customHeight="1">
      <c r="A34" s="25">
        <v>30225</v>
      </c>
      <c r="B34" s="27" t="s">
        <v>95</v>
      </c>
      <c r="C34" s="77">
        <f t="shared" si="0"/>
        <v>0</v>
      </c>
      <c r="D34" s="74">
        <v>0</v>
      </c>
      <c r="E34" s="74">
        <v>0</v>
      </c>
      <c r="I34" s="48"/>
    </row>
    <row r="35" spans="1:9" s="10" customFormat="1" ht="24.75" customHeight="1">
      <c r="A35" s="25">
        <v>30226</v>
      </c>
      <c r="B35" s="27" t="s">
        <v>96</v>
      </c>
      <c r="C35" s="77">
        <f t="shared" si="0"/>
        <v>0</v>
      </c>
      <c r="D35" s="74">
        <v>0</v>
      </c>
      <c r="E35" s="74">
        <v>0</v>
      </c>
      <c r="I35" s="48"/>
    </row>
    <row r="36" spans="1:9" s="10" customFormat="1" ht="24.75" customHeight="1">
      <c r="A36" s="25">
        <v>30227</v>
      </c>
      <c r="B36" s="27" t="s">
        <v>97</v>
      </c>
      <c r="C36" s="77">
        <f t="shared" si="0"/>
        <v>0</v>
      </c>
      <c r="D36" s="74">
        <v>0</v>
      </c>
      <c r="E36" s="74">
        <v>0</v>
      </c>
      <c r="I36" s="48"/>
    </row>
    <row r="37" spans="1:9" s="10" customFormat="1" ht="24.75" customHeight="1">
      <c r="A37" s="25">
        <v>30228</v>
      </c>
      <c r="B37" s="27" t="s">
        <v>98</v>
      </c>
      <c r="C37" s="77">
        <f t="shared" si="0"/>
        <v>0</v>
      </c>
      <c r="D37" s="74">
        <v>0</v>
      </c>
      <c r="E37" s="74">
        <v>0</v>
      </c>
      <c r="I37" s="48"/>
    </row>
    <row r="38" spans="1:9" s="10" customFormat="1" ht="24.75" customHeight="1">
      <c r="A38" s="25">
        <v>30229</v>
      </c>
      <c r="B38" s="27" t="s">
        <v>99</v>
      </c>
      <c r="C38" s="77">
        <f t="shared" si="0"/>
        <v>0</v>
      </c>
      <c r="D38" s="74">
        <v>0</v>
      </c>
      <c r="E38" s="74">
        <v>0</v>
      </c>
      <c r="I38" s="48"/>
    </row>
    <row r="39" spans="1:9" s="10" customFormat="1" ht="24.75" customHeight="1">
      <c r="A39" s="25">
        <v>30231</v>
      </c>
      <c r="B39" s="27" t="s">
        <v>100</v>
      </c>
      <c r="C39" s="77">
        <f t="shared" si="0"/>
        <v>3</v>
      </c>
      <c r="D39" s="74">
        <v>0</v>
      </c>
      <c r="E39" s="74">
        <v>3</v>
      </c>
      <c r="I39" s="48"/>
    </row>
    <row r="40" spans="1:9" s="10" customFormat="1" ht="24.75" customHeight="1">
      <c r="A40" s="25">
        <v>30239</v>
      </c>
      <c r="B40" s="27" t="s">
        <v>101</v>
      </c>
      <c r="C40" s="77">
        <f t="shared" si="0"/>
        <v>0</v>
      </c>
      <c r="D40" s="74">
        <v>0</v>
      </c>
      <c r="E40" s="74">
        <v>0</v>
      </c>
      <c r="I40" s="48"/>
    </row>
    <row r="41" spans="1:9" s="10" customFormat="1" ht="24.75" customHeight="1">
      <c r="A41" s="25">
        <v>30240</v>
      </c>
      <c r="B41" s="27" t="s">
        <v>102</v>
      </c>
      <c r="C41" s="77">
        <f t="shared" si="0"/>
        <v>0</v>
      </c>
      <c r="D41" s="74">
        <v>0</v>
      </c>
      <c r="E41" s="74">
        <v>0</v>
      </c>
      <c r="I41" s="48"/>
    </row>
    <row r="42" spans="1:9" s="10" customFormat="1" ht="24.75" customHeight="1">
      <c r="A42" s="25">
        <v>30299</v>
      </c>
      <c r="B42" s="27" t="s">
        <v>103</v>
      </c>
      <c r="C42" s="77">
        <f t="shared" si="0"/>
        <v>5.1</v>
      </c>
      <c r="D42" s="74">
        <v>0</v>
      </c>
      <c r="E42" s="74">
        <v>5.1</v>
      </c>
      <c r="I42" s="48"/>
    </row>
    <row r="43" spans="1:9" s="10" customFormat="1" ht="24.75" customHeight="1">
      <c r="A43" s="23">
        <v>303</v>
      </c>
      <c r="B43" s="26" t="s">
        <v>104</v>
      </c>
      <c r="C43" s="77">
        <f>D43+E43</f>
        <v>114.54000000000002</v>
      </c>
      <c r="D43" s="73">
        <f>D44+D45+D46+D47+D48+D49+D50+D51+D52+D53+D54+D55+D56+D57+D58+D59</f>
        <v>114.54000000000002</v>
      </c>
      <c r="E43" s="73">
        <f>E44+E45+E46+E47+E48+E49+E50+E51+E52+E53+E54+E55+E56+E57+E58+E59</f>
        <v>0</v>
      </c>
      <c r="I43" s="48"/>
    </row>
    <row r="44" spans="1:9" s="10" customFormat="1" ht="24.75" customHeight="1">
      <c r="A44" s="25">
        <v>30301</v>
      </c>
      <c r="B44" s="27" t="s">
        <v>105</v>
      </c>
      <c r="C44" s="77">
        <f t="shared" si="0"/>
        <v>0</v>
      </c>
      <c r="D44" s="74">
        <v>0</v>
      </c>
      <c r="E44" s="74">
        <v>0</v>
      </c>
      <c r="I44" s="48"/>
    </row>
    <row r="45" spans="1:9" s="10" customFormat="1" ht="24.75" customHeight="1">
      <c r="A45" s="25">
        <v>30302</v>
      </c>
      <c r="B45" s="27" t="s">
        <v>106</v>
      </c>
      <c r="C45" s="77">
        <f t="shared" si="0"/>
        <v>38.42</v>
      </c>
      <c r="D45" s="74">
        <v>38.42</v>
      </c>
      <c r="E45" s="74">
        <v>0</v>
      </c>
      <c r="I45" s="48"/>
    </row>
    <row r="46" spans="1:9" s="10" customFormat="1" ht="24.75" customHeight="1">
      <c r="A46" s="25">
        <v>30303</v>
      </c>
      <c r="B46" s="27" t="s">
        <v>107</v>
      </c>
      <c r="C46" s="77">
        <f t="shared" si="0"/>
        <v>0</v>
      </c>
      <c r="D46" s="74">
        <v>0</v>
      </c>
      <c r="E46" s="74">
        <v>0</v>
      </c>
      <c r="I46" s="48"/>
    </row>
    <row r="47" spans="1:9" s="10" customFormat="1" ht="24.75" customHeight="1">
      <c r="A47" s="25">
        <v>30304</v>
      </c>
      <c r="B47" s="27" t="s">
        <v>108</v>
      </c>
      <c r="C47" s="77">
        <f t="shared" si="0"/>
        <v>4.64</v>
      </c>
      <c r="D47" s="74">
        <v>4.64</v>
      </c>
      <c r="E47" s="74">
        <v>0</v>
      </c>
      <c r="I47" s="48"/>
    </row>
    <row r="48" spans="1:9" s="10" customFormat="1" ht="24.75" customHeight="1">
      <c r="A48" s="25">
        <v>30305</v>
      </c>
      <c r="B48" s="27" t="s">
        <v>109</v>
      </c>
      <c r="C48" s="77">
        <f t="shared" si="0"/>
        <v>8.24</v>
      </c>
      <c r="D48" s="74">
        <v>8.24</v>
      </c>
      <c r="E48" s="74">
        <v>0</v>
      </c>
      <c r="I48" s="48"/>
    </row>
    <row r="49" spans="1:9" s="10" customFormat="1" ht="24.75" customHeight="1">
      <c r="A49" s="25">
        <v>30306</v>
      </c>
      <c r="B49" s="27" t="s">
        <v>110</v>
      </c>
      <c r="C49" s="77">
        <f t="shared" si="0"/>
        <v>0</v>
      </c>
      <c r="D49" s="74">
        <v>0</v>
      </c>
      <c r="E49" s="74">
        <v>0</v>
      </c>
      <c r="I49" s="48"/>
    </row>
    <row r="50" spans="1:9" s="10" customFormat="1" ht="24.75" customHeight="1">
      <c r="A50" s="25">
        <v>30307</v>
      </c>
      <c r="B50" s="27" t="s">
        <v>111</v>
      </c>
      <c r="C50" s="77">
        <f t="shared" si="0"/>
        <v>9.78</v>
      </c>
      <c r="D50" s="74">
        <v>9.78</v>
      </c>
      <c r="E50" s="74">
        <v>0</v>
      </c>
      <c r="I50" s="48"/>
    </row>
    <row r="51" spans="1:9" s="10" customFormat="1" ht="24.75" customHeight="1">
      <c r="A51" s="25">
        <v>30308</v>
      </c>
      <c r="B51" s="27" t="s">
        <v>112</v>
      </c>
      <c r="C51" s="77">
        <f t="shared" si="0"/>
        <v>0</v>
      </c>
      <c r="D51" s="74">
        <v>0</v>
      </c>
      <c r="E51" s="74">
        <v>0</v>
      </c>
      <c r="I51" s="48"/>
    </row>
    <row r="52" spans="1:9" s="10" customFormat="1" ht="24.75" customHeight="1">
      <c r="A52" s="25">
        <v>30309</v>
      </c>
      <c r="B52" s="27" t="s">
        <v>113</v>
      </c>
      <c r="C52" s="77">
        <f t="shared" si="0"/>
        <v>0</v>
      </c>
      <c r="D52" s="74">
        <v>0</v>
      </c>
      <c r="E52" s="74">
        <v>0</v>
      </c>
      <c r="I52" s="48"/>
    </row>
    <row r="53" spans="1:9" s="10" customFormat="1" ht="24.75" customHeight="1">
      <c r="A53" s="25">
        <v>30310</v>
      </c>
      <c r="B53" s="27" t="s">
        <v>114</v>
      </c>
      <c r="C53" s="77">
        <f t="shared" si="0"/>
        <v>0</v>
      </c>
      <c r="D53" s="74">
        <v>0</v>
      </c>
      <c r="E53" s="74">
        <v>0</v>
      </c>
      <c r="I53" s="48"/>
    </row>
    <row r="54" spans="1:9" s="10" customFormat="1" ht="24.75" customHeight="1">
      <c r="A54" s="25">
        <v>30311</v>
      </c>
      <c r="B54" s="27" t="s">
        <v>115</v>
      </c>
      <c r="C54" s="77">
        <f t="shared" si="0"/>
        <v>30.28</v>
      </c>
      <c r="D54" s="74">
        <v>30.28</v>
      </c>
      <c r="E54" s="74">
        <v>0</v>
      </c>
      <c r="I54" s="48"/>
    </row>
    <row r="55" spans="1:9" s="10" customFormat="1" ht="24.75" customHeight="1">
      <c r="A55" s="25">
        <v>30312</v>
      </c>
      <c r="B55" s="27" t="s">
        <v>116</v>
      </c>
      <c r="C55" s="77">
        <f t="shared" si="0"/>
        <v>0</v>
      </c>
      <c r="D55" s="74">
        <v>0</v>
      </c>
      <c r="E55" s="74">
        <v>0</v>
      </c>
      <c r="I55" s="48"/>
    </row>
    <row r="56" spans="1:9" s="10" customFormat="1" ht="24.75" customHeight="1">
      <c r="A56" s="25">
        <v>30313</v>
      </c>
      <c r="B56" s="27" t="s">
        <v>117</v>
      </c>
      <c r="C56" s="77">
        <f t="shared" si="0"/>
        <v>0</v>
      </c>
      <c r="D56" s="74">
        <v>0</v>
      </c>
      <c r="E56" s="74">
        <v>0</v>
      </c>
      <c r="I56" s="48"/>
    </row>
    <row r="57" spans="1:9" s="10" customFormat="1" ht="24.75" customHeight="1">
      <c r="A57" s="25">
        <v>30314</v>
      </c>
      <c r="B57" s="27" t="s">
        <v>118</v>
      </c>
      <c r="C57" s="77">
        <f t="shared" si="0"/>
        <v>0</v>
      </c>
      <c r="D57" s="74">
        <v>0</v>
      </c>
      <c r="E57" s="74">
        <v>0</v>
      </c>
      <c r="I57" s="48"/>
    </row>
    <row r="58" spans="1:9" s="10" customFormat="1" ht="24.75" customHeight="1">
      <c r="A58" s="25">
        <v>30315</v>
      </c>
      <c r="B58" s="27" t="s">
        <v>119</v>
      </c>
      <c r="C58" s="77">
        <f t="shared" si="0"/>
        <v>0</v>
      </c>
      <c r="D58" s="74">
        <v>0</v>
      </c>
      <c r="E58" s="74">
        <v>0</v>
      </c>
      <c r="I58" s="48"/>
    </row>
    <row r="59" spans="1:9" s="10" customFormat="1" ht="24.75" customHeight="1">
      <c r="A59" s="25">
        <v>30399</v>
      </c>
      <c r="B59" s="27" t="s">
        <v>120</v>
      </c>
      <c r="C59" s="77">
        <f t="shared" si="0"/>
        <v>23.18</v>
      </c>
      <c r="D59" s="74">
        <v>23.18</v>
      </c>
      <c r="E59" s="74">
        <v>0</v>
      </c>
      <c r="I59" s="48"/>
    </row>
    <row r="60" spans="1:9" s="10" customFormat="1" ht="24.75" customHeight="1">
      <c r="A60" s="23">
        <v>310</v>
      </c>
      <c r="B60" s="26" t="s">
        <v>121</v>
      </c>
      <c r="C60" s="77">
        <f t="shared" si="0"/>
        <v>0</v>
      </c>
      <c r="D60" s="74">
        <f>D61+D62+D63+D64</f>
        <v>0</v>
      </c>
      <c r="E60" s="74">
        <f>E61+E62+E63+E64</f>
        <v>0</v>
      </c>
      <c r="I60" s="48"/>
    </row>
    <row r="61" spans="1:9" s="10" customFormat="1" ht="24.75" customHeight="1">
      <c r="A61" s="25">
        <v>30102</v>
      </c>
      <c r="B61" s="27" t="s">
        <v>122</v>
      </c>
      <c r="C61" s="77">
        <f t="shared" si="0"/>
        <v>0</v>
      </c>
      <c r="D61" s="74">
        <v>0</v>
      </c>
      <c r="E61" s="74">
        <v>0</v>
      </c>
      <c r="I61" s="48"/>
    </row>
    <row r="62" spans="1:9" s="10" customFormat="1" ht="24.75" customHeight="1">
      <c r="A62" s="25">
        <v>30103</v>
      </c>
      <c r="B62" s="27" t="s">
        <v>123</v>
      </c>
      <c r="C62" s="77">
        <f t="shared" si="0"/>
        <v>0</v>
      </c>
      <c r="D62" s="74">
        <f>D63+D64+D65+D66</f>
        <v>0</v>
      </c>
      <c r="E62" s="74">
        <f>E63+E64+E65+E66</f>
        <v>0</v>
      </c>
      <c r="I62" s="48"/>
    </row>
    <row r="63" spans="1:9" s="10" customFormat="1" ht="24.75" customHeight="1">
      <c r="A63" s="25">
        <v>30107</v>
      </c>
      <c r="B63" s="27" t="s">
        <v>124</v>
      </c>
      <c r="C63" s="77">
        <f t="shared" si="0"/>
        <v>0</v>
      </c>
      <c r="D63" s="74">
        <v>0</v>
      </c>
      <c r="E63" s="74">
        <v>0</v>
      </c>
      <c r="I63" s="48"/>
    </row>
    <row r="64" spans="1:9" s="10" customFormat="1" ht="24.75" customHeight="1">
      <c r="A64" s="25">
        <v>30199</v>
      </c>
      <c r="B64" s="27" t="s">
        <v>125</v>
      </c>
      <c r="C64" s="77">
        <f t="shared" si="0"/>
        <v>0</v>
      </c>
      <c r="D64" s="74">
        <f>D65+D66+D67+D68</f>
        <v>0</v>
      </c>
      <c r="E64" s="74">
        <f>E65+E66+E67+E68</f>
        <v>0</v>
      </c>
      <c r="I64" s="48"/>
    </row>
  </sheetData>
  <sheetProtection/>
  <autoFilter ref="A5:I64"/>
  <mergeCells count="4">
    <mergeCell ref="A4:B4"/>
    <mergeCell ref="C4:E4"/>
    <mergeCell ref="A6:B6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T11" sqref="T11"/>
    </sheetView>
  </sheetViews>
  <sheetFormatPr defaultColWidth="9.00390625" defaultRowHeight="14.25"/>
  <sheetData>
    <row r="1" ht="23.25" customHeight="1">
      <c r="A1" t="s">
        <v>133</v>
      </c>
    </row>
    <row r="2" spans="1:24" s="28" customFormat="1" ht="30.75" customHeight="1">
      <c r="A2" s="101" t="s">
        <v>173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ht="20.25" customHeight="1">
      <c r="W3" t="s">
        <v>0</v>
      </c>
    </row>
    <row r="4" spans="1:24" s="10" customFormat="1" ht="24.75" customHeight="1">
      <c r="A4" s="105" t="s">
        <v>128</v>
      </c>
      <c r="B4" s="105"/>
      <c r="C4" s="105"/>
      <c r="D4" s="105"/>
      <c r="E4" s="105"/>
      <c r="F4" s="105"/>
      <c r="G4" s="105"/>
      <c r="H4" s="105"/>
      <c r="I4" s="105" t="s">
        <v>56</v>
      </c>
      <c r="J4" s="105"/>
      <c r="K4" s="105"/>
      <c r="L4" s="105"/>
      <c r="M4" s="105"/>
      <c r="N4" s="105"/>
      <c r="O4" s="105"/>
      <c r="P4" s="105"/>
      <c r="Q4" s="105" t="s">
        <v>57</v>
      </c>
      <c r="R4" s="105"/>
      <c r="S4" s="105"/>
      <c r="T4" s="105"/>
      <c r="U4" s="105"/>
      <c r="V4" s="105"/>
      <c r="W4" s="105"/>
      <c r="X4" s="105"/>
    </row>
    <row r="5" spans="1:24" s="10" customFormat="1" ht="24.75" customHeight="1">
      <c r="A5" s="105" t="s">
        <v>58</v>
      </c>
      <c r="B5" s="105" t="s">
        <v>129</v>
      </c>
      <c r="C5" s="105" t="s">
        <v>130</v>
      </c>
      <c r="D5" s="105"/>
      <c r="E5" s="105"/>
      <c r="F5" s="110" t="s">
        <v>178</v>
      </c>
      <c r="G5" s="110" t="s">
        <v>179</v>
      </c>
      <c r="H5" s="105" t="s">
        <v>180</v>
      </c>
      <c r="I5" s="105" t="s">
        <v>58</v>
      </c>
      <c r="J5" s="105" t="s">
        <v>129</v>
      </c>
      <c r="K5" s="105" t="s">
        <v>130</v>
      </c>
      <c r="L5" s="105"/>
      <c r="M5" s="105"/>
      <c r="N5" s="110" t="s">
        <v>178</v>
      </c>
      <c r="O5" s="110" t="s">
        <v>179</v>
      </c>
      <c r="P5" s="105" t="s">
        <v>180</v>
      </c>
      <c r="Q5" s="105" t="s">
        <v>58</v>
      </c>
      <c r="R5" s="105" t="s">
        <v>129</v>
      </c>
      <c r="S5" s="105" t="s">
        <v>130</v>
      </c>
      <c r="T5" s="105"/>
      <c r="U5" s="105"/>
      <c r="V5" s="105" t="s">
        <v>92</v>
      </c>
      <c r="W5" s="110" t="s">
        <v>179</v>
      </c>
      <c r="X5" s="105" t="s">
        <v>180</v>
      </c>
    </row>
    <row r="6" spans="1:24" s="10" customFormat="1" ht="51.75" customHeight="1">
      <c r="A6" s="105"/>
      <c r="B6" s="105"/>
      <c r="C6" s="18" t="s">
        <v>13</v>
      </c>
      <c r="D6" s="18" t="s">
        <v>131</v>
      </c>
      <c r="E6" s="18" t="s">
        <v>132</v>
      </c>
      <c r="F6" s="111"/>
      <c r="G6" s="111"/>
      <c r="H6" s="105"/>
      <c r="I6" s="105"/>
      <c r="J6" s="105"/>
      <c r="K6" s="18" t="s">
        <v>13</v>
      </c>
      <c r="L6" s="18" t="s">
        <v>131</v>
      </c>
      <c r="M6" s="18" t="s">
        <v>132</v>
      </c>
      <c r="N6" s="111"/>
      <c r="O6" s="111"/>
      <c r="P6" s="105"/>
      <c r="Q6" s="105"/>
      <c r="R6" s="105"/>
      <c r="S6" s="18" t="s">
        <v>13</v>
      </c>
      <c r="T6" s="18" t="s">
        <v>131</v>
      </c>
      <c r="U6" s="18" t="s">
        <v>132</v>
      </c>
      <c r="V6" s="105"/>
      <c r="W6" s="111"/>
      <c r="X6" s="105"/>
    </row>
    <row r="7" spans="1:24" s="79" customFormat="1" ht="24.75" customHeight="1">
      <c r="A7" s="78">
        <f>B7+C7+F7+G7+H7</f>
        <v>3.8</v>
      </c>
      <c r="B7" s="78">
        <v>0</v>
      </c>
      <c r="C7" s="78">
        <f>D7+E7</f>
        <v>3</v>
      </c>
      <c r="D7" s="78">
        <v>0</v>
      </c>
      <c r="E7" s="78">
        <v>3</v>
      </c>
      <c r="F7" s="78">
        <v>0.8</v>
      </c>
      <c r="G7" s="78">
        <v>0</v>
      </c>
      <c r="H7" s="78">
        <v>0</v>
      </c>
      <c r="I7" s="78">
        <f>J7+K7+N7+O7+P7</f>
        <v>1.4</v>
      </c>
      <c r="J7" s="78">
        <v>0</v>
      </c>
      <c r="K7" s="78">
        <f>L7+M7</f>
        <v>1.4</v>
      </c>
      <c r="L7" s="78">
        <v>0</v>
      </c>
      <c r="M7" s="78">
        <v>1.4</v>
      </c>
      <c r="N7" s="78">
        <v>0</v>
      </c>
      <c r="O7" s="78">
        <v>0</v>
      </c>
      <c r="P7" s="78">
        <v>0</v>
      </c>
      <c r="Q7" s="78">
        <f>R7+S7+V7+W7+X7</f>
        <v>3.8</v>
      </c>
      <c r="R7" s="78">
        <v>0</v>
      </c>
      <c r="S7" s="78">
        <f>T7+U7</f>
        <v>3</v>
      </c>
      <c r="T7" s="78">
        <v>0</v>
      </c>
      <c r="U7" s="78">
        <v>3</v>
      </c>
      <c r="V7" s="78">
        <v>0.8</v>
      </c>
      <c r="W7" s="78">
        <v>0</v>
      </c>
      <c r="X7" s="78">
        <v>0</v>
      </c>
    </row>
    <row r="8" spans="1:24" s="48" customFormat="1" ht="24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s="48" customFormat="1" ht="24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s="48" customFormat="1" ht="24.7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s="48" customFormat="1" ht="24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</sheetData>
  <sheetProtection/>
  <mergeCells count="22">
    <mergeCell ref="Q4:X4"/>
    <mergeCell ref="P5:P6"/>
    <mergeCell ref="Q5:Q6"/>
    <mergeCell ref="C5:E5"/>
    <mergeCell ref="H5:H6"/>
    <mergeCell ref="X5:X6"/>
    <mergeCell ref="K5:M5"/>
    <mergeCell ref="I5:I6"/>
    <mergeCell ref="N5:N6"/>
    <mergeCell ref="O5:O6"/>
    <mergeCell ref="B5:B6"/>
    <mergeCell ref="V5:V6"/>
    <mergeCell ref="A2:X2"/>
    <mergeCell ref="R5:R6"/>
    <mergeCell ref="S5:U5"/>
    <mergeCell ref="A4:H4"/>
    <mergeCell ref="I4:P4"/>
    <mergeCell ref="A5:A6"/>
    <mergeCell ref="F5:F6"/>
    <mergeCell ref="G5:G6"/>
    <mergeCell ref="W5:W6"/>
    <mergeCell ref="J5:J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8" width="9.00390625" style="4" customWidth="1"/>
    <col min="9" max="9" width="16.00390625" style="4" customWidth="1"/>
    <col min="10" max="10" width="9.00390625" style="4" customWidth="1"/>
    <col min="11" max="11" width="19.75390625" style="4" customWidth="1"/>
    <col min="12" max="12" width="15.50390625" style="4" customWidth="1"/>
    <col min="13" max="16384" width="9.00390625" style="4" customWidth="1"/>
  </cols>
  <sheetData>
    <row r="1" s="3" customFormat="1" ht="14.25">
      <c r="A1" s="3" t="s">
        <v>142</v>
      </c>
    </row>
    <row r="2" spans="1:12" s="9" customFormat="1" ht="38.25" customHeight="1">
      <c r="A2" s="101" t="s">
        <v>144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="3" customFormat="1" ht="14.25">
      <c r="K3" s="80" t="s">
        <v>143</v>
      </c>
    </row>
    <row r="4" spans="1:12" s="10" customFormat="1" ht="24.75" customHeight="1">
      <c r="A4" s="105" t="s">
        <v>47</v>
      </c>
      <c r="B4" s="105"/>
      <c r="C4" s="105" t="s">
        <v>135</v>
      </c>
      <c r="D4" s="106" t="s">
        <v>59</v>
      </c>
      <c r="E4" s="106"/>
      <c r="F4" s="106"/>
      <c r="G4" s="106"/>
      <c r="H4" s="106"/>
      <c r="I4" s="106"/>
      <c r="J4" s="106"/>
      <c r="K4" s="106"/>
      <c r="L4" s="105" t="s">
        <v>60</v>
      </c>
    </row>
    <row r="5" spans="1:12" s="10" customFormat="1" ht="39.75" customHeight="1">
      <c r="A5" s="18" t="s">
        <v>50</v>
      </c>
      <c r="B5" s="18" t="s">
        <v>51</v>
      </c>
      <c r="C5" s="105"/>
      <c r="D5" s="18" t="s">
        <v>13</v>
      </c>
      <c r="E5" s="18" t="s">
        <v>136</v>
      </c>
      <c r="F5" s="18" t="s">
        <v>137</v>
      </c>
      <c r="G5" s="18" t="s">
        <v>138</v>
      </c>
      <c r="H5" s="18" t="s">
        <v>139</v>
      </c>
      <c r="I5" s="18" t="s">
        <v>140</v>
      </c>
      <c r="J5" s="18" t="s">
        <v>125</v>
      </c>
      <c r="K5" s="18" t="s">
        <v>141</v>
      </c>
      <c r="L5" s="105"/>
    </row>
    <row r="6" spans="1:12" s="10" customFormat="1" ht="24.7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0" customFormat="1" ht="24.7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10" customFormat="1" ht="24.75" customHeigh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10" customFormat="1" ht="24.75" customHeigh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0" customFormat="1" ht="24.75" customHeight="1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0" customFormat="1" ht="24.7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="10" customFormat="1" ht="14.25">
      <c r="A12" s="96" t="s">
        <v>214</v>
      </c>
    </row>
  </sheetData>
  <sheetProtection/>
  <mergeCells count="5">
    <mergeCell ref="L4:L5"/>
    <mergeCell ref="A2:L2"/>
    <mergeCell ref="A4:B4"/>
    <mergeCell ref="C4:C5"/>
    <mergeCell ref="D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37.00390625" style="0" customWidth="1"/>
    <col min="2" max="2" width="14.00390625" style="81" customWidth="1"/>
    <col min="3" max="3" width="35.125" style="0" customWidth="1"/>
    <col min="4" max="4" width="10.75390625" style="85" customWidth="1"/>
    <col min="5" max="5" width="18.75390625" style="85" customWidth="1"/>
    <col min="6" max="6" width="23.375" style="0" customWidth="1"/>
  </cols>
  <sheetData>
    <row r="1" ht="30.75" customHeight="1">
      <c r="A1" t="s">
        <v>150</v>
      </c>
    </row>
    <row r="2" spans="1:6" ht="33.75" customHeight="1">
      <c r="A2" s="101" t="s">
        <v>151</v>
      </c>
      <c r="B2" s="101"/>
      <c r="C2" s="101"/>
      <c r="D2" s="101"/>
      <c r="E2" s="101"/>
      <c r="F2" s="101"/>
    </row>
    <row r="3" ht="20.25" customHeight="1">
      <c r="F3" t="s">
        <v>134</v>
      </c>
    </row>
    <row r="4" spans="1:6" s="10" customFormat="1" ht="24.75" customHeight="1">
      <c r="A4" s="102" t="s">
        <v>8</v>
      </c>
      <c r="B4" s="102"/>
      <c r="C4" s="102" t="s">
        <v>9</v>
      </c>
      <c r="D4" s="102"/>
      <c r="E4" s="102"/>
      <c r="F4" s="102"/>
    </row>
    <row r="5" spans="1:6" s="10" customFormat="1" ht="24.75" customHeight="1">
      <c r="A5" s="102" t="s">
        <v>10</v>
      </c>
      <c r="B5" s="112" t="s">
        <v>11</v>
      </c>
      <c r="C5" s="102" t="s">
        <v>12</v>
      </c>
      <c r="D5" s="102" t="s">
        <v>11</v>
      </c>
      <c r="E5" s="102"/>
      <c r="F5" s="102"/>
    </row>
    <row r="6" spans="1:6" s="10" customFormat="1" ht="24.75" customHeight="1">
      <c r="A6" s="102"/>
      <c r="B6" s="112"/>
      <c r="C6" s="102"/>
      <c r="D6" s="84" t="s">
        <v>13</v>
      </c>
      <c r="E6" s="84" t="s">
        <v>14</v>
      </c>
      <c r="F6" s="14" t="s">
        <v>15</v>
      </c>
    </row>
    <row r="7" spans="1:6" s="67" customFormat="1" ht="24.75" customHeight="1">
      <c r="A7" s="68" t="s">
        <v>16</v>
      </c>
      <c r="B7" s="82">
        <v>571.52</v>
      </c>
      <c r="C7" s="68" t="s">
        <v>17</v>
      </c>
      <c r="D7" s="82">
        <v>571.52</v>
      </c>
      <c r="E7" s="82">
        <v>571.52</v>
      </c>
      <c r="F7" s="82">
        <v>0</v>
      </c>
    </row>
    <row r="8" spans="1:6" s="10" customFormat="1" ht="24.75" customHeight="1">
      <c r="A8" s="12" t="s">
        <v>18</v>
      </c>
      <c r="B8" s="83">
        <v>571.52</v>
      </c>
      <c r="C8" s="12" t="s">
        <v>19</v>
      </c>
      <c r="D8" s="83">
        <v>0</v>
      </c>
      <c r="E8" s="83">
        <v>0</v>
      </c>
      <c r="F8" s="83">
        <v>0</v>
      </c>
    </row>
    <row r="9" spans="1:6" s="10" customFormat="1" ht="24.75" customHeight="1">
      <c r="A9" s="12" t="s">
        <v>20</v>
      </c>
      <c r="B9" s="83">
        <v>0</v>
      </c>
      <c r="C9" s="12" t="s">
        <v>21</v>
      </c>
      <c r="D9" s="83">
        <v>0</v>
      </c>
      <c r="E9" s="83">
        <v>0</v>
      </c>
      <c r="F9" s="83">
        <v>0</v>
      </c>
    </row>
    <row r="10" spans="1:6" s="10" customFormat="1" ht="24.75" customHeight="1">
      <c r="A10" s="12" t="s">
        <v>145</v>
      </c>
      <c r="B10" s="83">
        <v>0</v>
      </c>
      <c r="C10" s="12" t="s">
        <v>22</v>
      </c>
      <c r="D10" s="83">
        <v>0</v>
      </c>
      <c r="E10" s="83">
        <v>0</v>
      </c>
      <c r="F10" s="83">
        <v>0</v>
      </c>
    </row>
    <row r="11" spans="1:6" s="10" customFormat="1" ht="24.75" customHeight="1">
      <c r="A11" s="12" t="s">
        <v>146</v>
      </c>
      <c r="B11" s="83">
        <v>0</v>
      </c>
      <c r="C11" s="12" t="s">
        <v>23</v>
      </c>
      <c r="D11" s="83">
        <v>0</v>
      </c>
      <c r="E11" s="83">
        <v>0</v>
      </c>
      <c r="F11" s="83">
        <v>0</v>
      </c>
    </row>
    <row r="12" spans="1:6" s="10" customFormat="1" ht="24.75" customHeight="1">
      <c r="A12" s="12" t="s">
        <v>147</v>
      </c>
      <c r="B12" s="83">
        <v>0</v>
      </c>
      <c r="C12" s="12" t="s">
        <v>24</v>
      </c>
      <c r="D12" s="83">
        <v>0</v>
      </c>
      <c r="E12" s="83">
        <v>0</v>
      </c>
      <c r="F12" s="83">
        <v>0</v>
      </c>
    </row>
    <row r="13" spans="1:6" s="10" customFormat="1" ht="24.75" customHeight="1">
      <c r="A13" s="12"/>
      <c r="B13" s="83"/>
      <c r="C13" s="12" t="s">
        <v>25</v>
      </c>
      <c r="D13" s="83">
        <v>0</v>
      </c>
      <c r="E13" s="83">
        <v>0</v>
      </c>
      <c r="F13" s="83">
        <v>0</v>
      </c>
    </row>
    <row r="14" spans="1:6" s="10" customFormat="1" ht="24.75" customHeight="1">
      <c r="A14" s="12"/>
      <c r="B14" s="83"/>
      <c r="C14" s="12" t="s">
        <v>26</v>
      </c>
      <c r="D14" s="83">
        <v>0</v>
      </c>
      <c r="E14" s="83">
        <v>0</v>
      </c>
      <c r="F14" s="83">
        <v>0</v>
      </c>
    </row>
    <row r="15" spans="1:6" s="10" customFormat="1" ht="24.75" customHeight="1">
      <c r="A15" s="12"/>
      <c r="B15" s="83"/>
      <c r="C15" s="12" t="s">
        <v>27</v>
      </c>
      <c r="D15" s="83">
        <f>E15+F15</f>
        <v>91.52</v>
      </c>
      <c r="E15" s="83">
        <v>91.52</v>
      </c>
      <c r="F15" s="83">
        <v>0</v>
      </c>
    </row>
    <row r="16" spans="1:6" s="10" customFormat="1" ht="24.75" customHeight="1">
      <c r="A16" s="12"/>
      <c r="B16" s="83"/>
      <c r="C16" s="12" t="s">
        <v>28</v>
      </c>
      <c r="D16" s="83">
        <f>E16+F16</f>
        <v>37.86</v>
      </c>
      <c r="E16" s="83">
        <v>37.86</v>
      </c>
      <c r="F16" s="83">
        <v>0</v>
      </c>
    </row>
    <row r="17" spans="1:6" s="10" customFormat="1" ht="24.75" customHeight="1">
      <c r="A17" s="12"/>
      <c r="B17" s="83"/>
      <c r="C17" s="12" t="s">
        <v>29</v>
      </c>
      <c r="D17" s="83">
        <v>0</v>
      </c>
      <c r="E17" s="83">
        <v>0</v>
      </c>
      <c r="F17" s="83">
        <v>0</v>
      </c>
    </row>
    <row r="18" spans="1:6" s="10" customFormat="1" ht="24.75" customHeight="1">
      <c r="A18" s="12"/>
      <c r="B18" s="83"/>
      <c r="C18" s="12" t="s">
        <v>30</v>
      </c>
      <c r="D18" s="83">
        <v>0</v>
      </c>
      <c r="E18" s="83">
        <v>0</v>
      </c>
      <c r="F18" s="83">
        <v>0</v>
      </c>
    </row>
    <row r="19" spans="1:6" s="10" customFormat="1" ht="24.75" customHeight="1">
      <c r="A19" s="12"/>
      <c r="B19" s="83"/>
      <c r="C19" s="12" t="s">
        <v>31</v>
      </c>
      <c r="D19" s="83">
        <f>E19+F19</f>
        <v>384.42</v>
      </c>
      <c r="E19" s="83">
        <v>384.42</v>
      </c>
      <c r="F19" s="83">
        <v>0</v>
      </c>
    </row>
    <row r="20" spans="1:6" s="10" customFormat="1" ht="24.75" customHeight="1">
      <c r="A20" s="12"/>
      <c r="B20" s="83"/>
      <c r="C20" s="12" t="s">
        <v>32</v>
      </c>
      <c r="D20" s="83">
        <v>0</v>
      </c>
      <c r="E20" s="83">
        <v>0</v>
      </c>
      <c r="F20" s="83">
        <v>0</v>
      </c>
    </row>
    <row r="21" spans="1:6" s="10" customFormat="1" ht="24.75" customHeight="1">
      <c r="A21" s="12"/>
      <c r="B21" s="83"/>
      <c r="C21" s="12" t="s">
        <v>33</v>
      </c>
      <c r="D21" s="83">
        <v>0</v>
      </c>
      <c r="E21" s="83">
        <v>0</v>
      </c>
      <c r="F21" s="83">
        <v>0</v>
      </c>
    </row>
    <row r="22" spans="1:6" s="10" customFormat="1" ht="24.75" customHeight="1">
      <c r="A22" s="12"/>
      <c r="B22" s="83"/>
      <c r="C22" s="12" t="s">
        <v>34</v>
      </c>
      <c r="D22" s="83">
        <v>0</v>
      </c>
      <c r="E22" s="83">
        <v>0</v>
      </c>
      <c r="F22" s="83">
        <v>0</v>
      </c>
    </row>
    <row r="23" spans="1:6" s="10" customFormat="1" ht="24.75" customHeight="1">
      <c r="A23" s="12"/>
      <c r="B23" s="83"/>
      <c r="C23" s="12" t="s">
        <v>35</v>
      </c>
      <c r="D23" s="83">
        <v>0</v>
      </c>
      <c r="E23" s="83">
        <v>0</v>
      </c>
      <c r="F23" s="83">
        <v>0</v>
      </c>
    </row>
    <row r="24" spans="1:6" s="10" customFormat="1" ht="24.75" customHeight="1">
      <c r="A24" s="12"/>
      <c r="B24" s="83"/>
      <c r="C24" s="12" t="s">
        <v>36</v>
      </c>
      <c r="D24" s="83">
        <v>0</v>
      </c>
      <c r="E24" s="83">
        <v>0</v>
      </c>
      <c r="F24" s="83">
        <v>0</v>
      </c>
    </row>
    <row r="25" spans="1:6" s="10" customFormat="1" ht="24.75" customHeight="1">
      <c r="A25" s="12"/>
      <c r="B25" s="83"/>
      <c r="C25" s="12" t="s">
        <v>37</v>
      </c>
      <c r="D25" s="83">
        <f>E25+F25</f>
        <v>57.72</v>
      </c>
      <c r="E25" s="83">
        <v>57.72</v>
      </c>
      <c r="F25" s="83">
        <v>0</v>
      </c>
    </row>
    <row r="26" spans="1:6" s="10" customFormat="1" ht="24.75" customHeight="1">
      <c r="A26" s="12"/>
      <c r="B26" s="83"/>
      <c r="C26" s="12" t="s">
        <v>38</v>
      </c>
      <c r="D26" s="83">
        <v>0</v>
      </c>
      <c r="E26" s="83">
        <v>0</v>
      </c>
      <c r="F26" s="83">
        <v>0</v>
      </c>
    </row>
    <row r="27" spans="1:6" s="10" customFormat="1" ht="24.75" customHeight="1">
      <c r="A27" s="12"/>
      <c r="B27" s="83"/>
      <c r="C27" s="12" t="s">
        <v>39</v>
      </c>
      <c r="D27" s="83">
        <v>0</v>
      </c>
      <c r="E27" s="83">
        <v>0</v>
      </c>
      <c r="F27" s="83">
        <v>0</v>
      </c>
    </row>
    <row r="28" spans="1:6" s="10" customFormat="1" ht="24.75" customHeight="1">
      <c r="A28" s="13" t="s">
        <v>40</v>
      </c>
      <c r="B28" s="99">
        <v>0</v>
      </c>
      <c r="C28" s="13"/>
      <c r="D28" s="83"/>
      <c r="E28" s="83"/>
      <c r="F28" s="83"/>
    </row>
    <row r="29" spans="1:6" s="10" customFormat="1" ht="24.75" customHeight="1">
      <c r="A29" s="29" t="s">
        <v>148</v>
      </c>
      <c r="B29" s="83">
        <v>0</v>
      </c>
      <c r="C29" s="13" t="s">
        <v>149</v>
      </c>
      <c r="D29" s="99">
        <v>0</v>
      </c>
      <c r="E29" s="99">
        <v>0</v>
      </c>
      <c r="F29" s="99">
        <v>0</v>
      </c>
    </row>
    <row r="30" spans="1:6" s="10" customFormat="1" ht="24.75" customHeight="1">
      <c r="A30" s="30" t="s">
        <v>181</v>
      </c>
      <c r="B30" s="83">
        <v>0</v>
      </c>
      <c r="C30" s="30" t="s">
        <v>182</v>
      </c>
      <c r="D30" s="83">
        <v>0</v>
      </c>
      <c r="E30" s="83">
        <v>0</v>
      </c>
      <c r="F30" s="83">
        <v>0</v>
      </c>
    </row>
    <row r="31" spans="1:6" s="10" customFormat="1" ht="24.75" customHeight="1">
      <c r="A31" s="31"/>
      <c r="B31" s="83"/>
      <c r="C31" s="30" t="s">
        <v>183</v>
      </c>
      <c r="D31" s="83">
        <v>0</v>
      </c>
      <c r="E31" s="83">
        <v>0</v>
      </c>
      <c r="F31" s="83">
        <v>0</v>
      </c>
    </row>
    <row r="32" spans="1:6" s="10" customFormat="1" ht="24.75" customHeight="1">
      <c r="A32" s="14" t="s">
        <v>42</v>
      </c>
      <c r="B32" s="99">
        <v>571.52</v>
      </c>
      <c r="C32" s="97" t="s">
        <v>43</v>
      </c>
      <c r="D32" s="98">
        <f>D7+D29</f>
        <v>571.52</v>
      </c>
      <c r="E32" s="98">
        <f>E7+E29</f>
        <v>571.52</v>
      </c>
      <c r="F32" s="99"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2" sqref="C12"/>
    </sheetView>
  </sheetViews>
  <sheetFormatPr defaultColWidth="9.00390625" defaultRowHeight="14.25"/>
  <cols>
    <col min="2" max="2" width="35.50390625" style="0" customWidth="1"/>
    <col min="3" max="3" width="11.875" style="0" customWidth="1"/>
    <col min="4" max="4" width="9.00390625" style="36" customWidth="1"/>
    <col min="5" max="5" width="11.625" style="0" customWidth="1"/>
    <col min="6" max="6" width="12.00390625" style="0" customWidth="1"/>
    <col min="7" max="7" width="11.875" style="0" customWidth="1"/>
    <col min="10" max="10" width="12.375" style="0" customWidth="1"/>
    <col min="14" max="14" width="12.75390625" style="0" customWidth="1"/>
  </cols>
  <sheetData>
    <row r="1" ht="14.25">
      <c r="A1" t="s">
        <v>164</v>
      </c>
    </row>
    <row r="2" spans="1:14" s="9" customFormat="1" ht="28.5" customHeight="1">
      <c r="A2" s="101" t="s">
        <v>165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4:14" s="10" customFormat="1" ht="23.25" customHeight="1">
      <c r="D3" s="32"/>
      <c r="L3" s="113" t="s">
        <v>174</v>
      </c>
      <c r="M3" s="113"/>
      <c r="N3" s="113"/>
    </row>
    <row r="4" s="10" customFormat="1" ht="14.25">
      <c r="D4" s="32"/>
    </row>
    <row r="5" spans="1:14" s="10" customFormat="1" ht="24.75" customHeight="1">
      <c r="A5" s="105" t="s">
        <v>47</v>
      </c>
      <c r="B5" s="105"/>
      <c r="C5" s="105" t="s">
        <v>58</v>
      </c>
      <c r="D5" s="105" t="s">
        <v>152</v>
      </c>
      <c r="E5" s="105" t="s">
        <v>153</v>
      </c>
      <c r="F5" s="105"/>
      <c r="G5" s="105"/>
      <c r="H5" s="105" t="s">
        <v>154</v>
      </c>
      <c r="I5" s="105" t="s">
        <v>155</v>
      </c>
      <c r="J5" s="105"/>
      <c r="K5" s="105" t="s">
        <v>156</v>
      </c>
      <c r="L5" s="105" t="s">
        <v>157</v>
      </c>
      <c r="M5" s="105" t="s">
        <v>158</v>
      </c>
      <c r="N5" s="105" t="s">
        <v>159</v>
      </c>
    </row>
    <row r="6" spans="1:14" s="10" customFormat="1" ht="50.25" customHeight="1">
      <c r="A6" s="18" t="s">
        <v>50</v>
      </c>
      <c r="B6" s="18" t="s">
        <v>51</v>
      </c>
      <c r="C6" s="105"/>
      <c r="D6" s="105"/>
      <c r="E6" s="70" t="s">
        <v>13</v>
      </c>
      <c r="F6" s="70" t="s">
        <v>160</v>
      </c>
      <c r="G6" s="70" t="s">
        <v>161</v>
      </c>
      <c r="H6" s="105"/>
      <c r="I6" s="70" t="s">
        <v>162</v>
      </c>
      <c r="J6" s="70" t="s">
        <v>163</v>
      </c>
      <c r="K6" s="105"/>
      <c r="L6" s="105"/>
      <c r="M6" s="105"/>
      <c r="N6" s="105"/>
    </row>
    <row r="7" spans="1:14" s="120" customFormat="1" ht="25.5" customHeight="1">
      <c r="A7" s="119" t="s">
        <v>191</v>
      </c>
      <c r="B7" s="119" t="s">
        <v>58</v>
      </c>
      <c r="C7" s="121">
        <f>C8</f>
        <v>571.52237</v>
      </c>
      <c r="D7" s="121">
        <f aca="true" t="shared" si="0" ref="D7:N8">D8</f>
        <v>0</v>
      </c>
      <c r="E7" s="121">
        <f t="shared" si="0"/>
        <v>571.52237</v>
      </c>
      <c r="F7" s="121">
        <f t="shared" si="0"/>
        <v>571.52237</v>
      </c>
      <c r="G7" s="121">
        <f t="shared" si="0"/>
        <v>0</v>
      </c>
      <c r="H7" s="121">
        <f t="shared" si="0"/>
        <v>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121">
        <f t="shared" si="0"/>
        <v>0</v>
      </c>
      <c r="M7" s="121">
        <f t="shared" si="0"/>
        <v>0</v>
      </c>
      <c r="N7" s="121">
        <f t="shared" si="0"/>
        <v>0</v>
      </c>
    </row>
    <row r="8" spans="1:14" s="120" customFormat="1" ht="25.5" customHeight="1">
      <c r="A8" s="119"/>
      <c r="B8" s="119" t="s">
        <v>200</v>
      </c>
      <c r="C8" s="121">
        <f>C9</f>
        <v>571.52237</v>
      </c>
      <c r="D8" s="121">
        <f t="shared" si="0"/>
        <v>0</v>
      </c>
      <c r="E8" s="121">
        <f t="shared" si="0"/>
        <v>571.52237</v>
      </c>
      <c r="F8" s="121">
        <f t="shared" si="0"/>
        <v>571.52237</v>
      </c>
      <c r="G8" s="121">
        <f t="shared" si="0"/>
        <v>0</v>
      </c>
      <c r="H8" s="121">
        <f t="shared" si="0"/>
        <v>0</v>
      </c>
      <c r="I8" s="121">
        <f t="shared" si="0"/>
        <v>0</v>
      </c>
      <c r="J8" s="121">
        <f t="shared" si="0"/>
        <v>0</v>
      </c>
      <c r="K8" s="121">
        <f t="shared" si="0"/>
        <v>0</v>
      </c>
      <c r="L8" s="121">
        <f t="shared" si="0"/>
        <v>0</v>
      </c>
      <c r="M8" s="121">
        <f t="shared" si="0"/>
        <v>0</v>
      </c>
      <c r="N8" s="121">
        <f t="shared" si="0"/>
        <v>0</v>
      </c>
    </row>
    <row r="9" spans="1:14" s="120" customFormat="1" ht="25.5" customHeight="1">
      <c r="A9" s="119"/>
      <c r="B9" s="119" t="s">
        <v>201</v>
      </c>
      <c r="C9" s="121">
        <f>SUM(C10:C19)</f>
        <v>571.52237</v>
      </c>
      <c r="D9" s="121">
        <f aca="true" t="shared" si="1" ref="D9:N9">SUM(D10:D19)</f>
        <v>0</v>
      </c>
      <c r="E9" s="121">
        <f t="shared" si="1"/>
        <v>571.52237</v>
      </c>
      <c r="F9" s="121">
        <f t="shared" si="1"/>
        <v>571.52237</v>
      </c>
      <c r="G9" s="121">
        <f t="shared" si="1"/>
        <v>0</v>
      </c>
      <c r="H9" s="121">
        <f t="shared" si="1"/>
        <v>0</v>
      </c>
      <c r="I9" s="121">
        <f t="shared" si="1"/>
        <v>0</v>
      </c>
      <c r="J9" s="121">
        <f t="shared" si="1"/>
        <v>0</v>
      </c>
      <c r="K9" s="121">
        <f t="shared" si="1"/>
        <v>0</v>
      </c>
      <c r="L9" s="121">
        <f t="shared" si="1"/>
        <v>0</v>
      </c>
      <c r="M9" s="121">
        <f t="shared" si="1"/>
        <v>0</v>
      </c>
      <c r="N9" s="121">
        <f t="shared" si="1"/>
        <v>0</v>
      </c>
    </row>
    <row r="10" spans="1:14" s="10" customFormat="1" ht="25.5" customHeight="1">
      <c r="A10" s="56" t="s">
        <v>192</v>
      </c>
      <c r="B10" s="56" t="s">
        <v>187</v>
      </c>
      <c r="C10" s="71">
        <v>43.20024</v>
      </c>
      <c r="D10" s="86">
        <v>0</v>
      </c>
      <c r="E10" s="122">
        <v>43.20024</v>
      </c>
      <c r="F10" s="122">
        <v>43.20024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</row>
    <row r="11" spans="1:14" s="10" customFormat="1" ht="25.5" customHeight="1">
      <c r="A11" s="56" t="s">
        <v>193</v>
      </c>
      <c r="B11" s="56" t="s">
        <v>186</v>
      </c>
      <c r="C11" s="71">
        <v>17.280096</v>
      </c>
      <c r="D11" s="123">
        <v>0</v>
      </c>
      <c r="E11" s="122">
        <v>17.280096</v>
      </c>
      <c r="F11" s="122">
        <v>17.280096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</row>
    <row r="12" spans="1:14" s="10" customFormat="1" ht="25.5" customHeight="1">
      <c r="A12" s="56" t="s">
        <v>194</v>
      </c>
      <c r="B12" s="56" t="s">
        <v>185</v>
      </c>
      <c r="C12" s="71">
        <v>26.4</v>
      </c>
      <c r="D12" s="86">
        <v>0</v>
      </c>
      <c r="E12" s="122">
        <v>26.4</v>
      </c>
      <c r="F12" s="122">
        <v>26.4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</row>
    <row r="13" spans="1:14" s="10" customFormat="1" ht="25.5" customHeight="1">
      <c r="A13" s="56" t="s">
        <v>202</v>
      </c>
      <c r="B13" s="56" t="s">
        <v>203</v>
      </c>
      <c r="C13" s="71">
        <v>4.6395</v>
      </c>
      <c r="D13" s="86">
        <v>0</v>
      </c>
      <c r="E13" s="122">
        <v>4.6395</v>
      </c>
      <c r="F13" s="122">
        <v>4.6395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</row>
    <row r="14" spans="1:14" s="10" customFormat="1" ht="25.5" customHeight="1">
      <c r="A14" s="56" t="s">
        <v>195</v>
      </c>
      <c r="B14" s="56" t="s">
        <v>188</v>
      </c>
      <c r="C14" s="71">
        <v>17.280096</v>
      </c>
      <c r="D14" s="86">
        <v>0</v>
      </c>
      <c r="E14" s="122">
        <v>17.280096</v>
      </c>
      <c r="F14" s="122">
        <v>17.280096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</row>
    <row r="15" spans="1:14" ht="25.5" customHeight="1">
      <c r="A15" s="56" t="s">
        <v>196</v>
      </c>
      <c r="B15" s="56" t="s">
        <v>189</v>
      </c>
      <c r="C15" s="71">
        <v>20.5761</v>
      </c>
      <c r="D15" s="123">
        <v>0</v>
      </c>
      <c r="E15" s="124">
        <v>20.5761</v>
      </c>
      <c r="F15" s="124">
        <v>20.5761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</row>
    <row r="16" spans="1:14" ht="25.5" customHeight="1">
      <c r="A16" s="56" t="s">
        <v>204</v>
      </c>
      <c r="B16" s="56" t="s">
        <v>205</v>
      </c>
      <c r="C16" s="71">
        <v>370.423606</v>
      </c>
      <c r="D16" s="86">
        <v>0</v>
      </c>
      <c r="E16" s="124">
        <v>370.423606</v>
      </c>
      <c r="F16" s="124">
        <v>370.423606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</row>
    <row r="17" spans="1:14" ht="25.5" customHeight="1">
      <c r="A17" s="56" t="s">
        <v>206</v>
      </c>
      <c r="B17" s="56" t="s">
        <v>207</v>
      </c>
      <c r="C17" s="71">
        <v>14</v>
      </c>
      <c r="D17" s="86">
        <v>0</v>
      </c>
      <c r="E17" s="124">
        <v>14</v>
      </c>
      <c r="F17" s="124">
        <v>14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</row>
    <row r="18" spans="1:14" ht="25.5" customHeight="1">
      <c r="A18" s="56" t="s">
        <v>197</v>
      </c>
      <c r="B18" s="56" t="s">
        <v>190</v>
      </c>
      <c r="C18" s="71">
        <v>30.2798</v>
      </c>
      <c r="D18" s="86">
        <v>0</v>
      </c>
      <c r="E18" s="124">
        <v>30.2798</v>
      </c>
      <c r="F18" s="124">
        <v>30.2798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</row>
    <row r="19" spans="1:14" ht="25.5" customHeight="1">
      <c r="A19" s="56" t="s">
        <v>198</v>
      </c>
      <c r="B19" s="56" t="s">
        <v>199</v>
      </c>
      <c r="C19" s="71">
        <v>27.442932</v>
      </c>
      <c r="D19" s="86">
        <v>0</v>
      </c>
      <c r="E19" s="124">
        <v>27.442932</v>
      </c>
      <c r="F19" s="124">
        <v>27.442932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</row>
  </sheetData>
  <sheetProtection/>
  <mergeCells count="12">
    <mergeCell ref="H5:H6"/>
    <mergeCell ref="I5:J5"/>
    <mergeCell ref="K5:K6"/>
    <mergeCell ref="L5:L6"/>
    <mergeCell ref="A2:N2"/>
    <mergeCell ref="L3:N3"/>
    <mergeCell ref="A5:B5"/>
    <mergeCell ref="C5:C6"/>
    <mergeCell ref="D5:D6"/>
    <mergeCell ref="E5:G5"/>
    <mergeCell ref="M5:M6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何仲玲</cp:lastModifiedBy>
  <cp:lastPrinted>2019-04-02T09:49:13Z</cp:lastPrinted>
  <dcterms:created xsi:type="dcterms:W3CDTF">2018-01-18T05:24:37Z</dcterms:created>
  <dcterms:modified xsi:type="dcterms:W3CDTF">2019-04-02T13:51:13Z</dcterms:modified>
  <cp:category/>
  <cp:version/>
  <cp:contentType/>
  <cp:contentStatus/>
</cp:coreProperties>
</file>