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 activeTab="1"/>
  </bookViews>
  <sheets>
    <sheet name="首页" sheetId="1" r:id="rId1"/>
    <sheet name="1.财政拨款收支预算总表" sheetId="2" r:id="rId2"/>
    <sheet name="2.财政拨款支出预算总表" sheetId="3" r:id="rId3"/>
    <sheet name="3.一般公共预算支出表" sheetId="4" r:id="rId4"/>
    <sheet name="4.一般公共预算基本支出表" sheetId="5" r:id="rId5"/>
    <sheet name="5.一般公共预算“三公”经费、会议费、培训费支出预算表" sheetId="6" r:id="rId6"/>
    <sheet name="6.政府性基金预算支出表" sheetId="7" r:id="rId7"/>
    <sheet name="7.部门收支预算总表" sheetId="8" r:id="rId8"/>
    <sheet name="8.部门收入总表" sheetId="9" r:id="rId9"/>
    <sheet name="9.部门支出总表" sheetId="10" r:id="rId10"/>
    <sheet name="10.政府采购预算表" sheetId="11" r:id="rId11"/>
  </sheets>
  <definedNames>
    <definedName name="_xlnm._FilterDatabase" localSheetId="4" hidden="1">'4.一般公共预算基本支出表'!$A$5:$E$64</definedName>
  </definedNames>
  <calcPr calcId="144525"/>
</workbook>
</file>

<file path=xl/sharedStrings.xml><?xml version="1.0" encoding="utf-8"?>
<sst xmlns="http://schemas.openxmlformats.org/spreadsheetml/2006/main" count="230">
  <si>
    <t>部门预算公开表</t>
  </si>
  <si>
    <t>表一</t>
  </si>
  <si>
    <t>财政拨款收支预算总表</t>
  </si>
  <si>
    <t>单位：万元</t>
  </si>
  <si>
    <t>收     入</t>
  </si>
  <si>
    <t>支     出</t>
  </si>
  <si>
    <t>项    目</t>
  </si>
  <si>
    <t>预算数</t>
  </si>
  <si>
    <t>项目（按功能分类）</t>
  </si>
  <si>
    <t>小计</t>
  </si>
  <si>
    <t>公共预算财政拨款</t>
  </si>
  <si>
    <t>政府性基金预算财政拨款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</si>
  <si>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</si>
  <si>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</si>
  <si>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</si>
  <si>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</si>
  <si>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</si>
  <si>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</si>
  <si>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</si>
  <si>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</si>
  <si>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</si>
  <si>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</si>
  <si>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</si>
  <si>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</si>
  <si>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（九）医疗卫生与计划生育支出</t>
  </si>
  <si>
    <t>（十）节能环保支出</t>
  </si>
  <si>
    <t>（十一）城乡社区支出</t>
  </si>
  <si>
    <t>（十二）农林水支出</t>
  </si>
  <si>
    <t>（十三）交通运输支出</t>
  </si>
  <si>
    <t>（十四）资源勘探信息等支出</t>
  </si>
  <si>
    <t>（十五）商业服务业等支出</t>
  </si>
  <si>
    <t>（十六）金融支出</t>
  </si>
  <si>
    <t>（十七）国土海洋气象等支出</t>
  </si>
  <si>
    <t>（十八）住房保障支出</t>
  </si>
  <si>
    <t>（十九）粮油物资储备支出</t>
  </si>
  <si>
    <t>（二十）其他支出</t>
  </si>
  <si>
    <t>二、上年结转结余</t>
  </si>
  <si>
    <t>　二、年末结转结余</t>
  </si>
  <si>
    <t>收入总计</t>
  </si>
  <si>
    <t>支出总计</t>
  </si>
  <si>
    <t>表二</t>
  </si>
  <si>
    <t>财政拨款支出预算总表</t>
  </si>
  <si>
    <t>功能分类科目</t>
  </si>
  <si>
    <t>2018年预算安排总计</t>
  </si>
  <si>
    <t>公共财政预算拨款</t>
  </si>
  <si>
    <t>政府性基金</t>
  </si>
  <si>
    <t>科目编码</t>
  </si>
  <si>
    <t>科目名称</t>
  </si>
  <si>
    <t>经费拨款</t>
  </si>
  <si>
    <t>纳入预算管理的行政性收费安排的拨款</t>
  </si>
  <si>
    <t>中央专项转移支付</t>
  </si>
  <si>
    <t>中央一般性转移支付</t>
  </si>
  <si>
    <t>合计</t>
  </si>
  <si>
    <t>2030603</t>
  </si>
  <si>
    <t xml:space="preserve">    人民防空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</si>
  <si>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</si>
  <si>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</si>
  <si>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</si>
  <si>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</si>
  <si>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2080599</t>
  </si>
  <si>
    <t xml:space="preserve">    其他行政事业单位离退休支出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</si>
  <si>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</si>
  <si>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</si>
  <si>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</si>
  <si>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</si>
  <si>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</si>
  <si>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</si>
  <si>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2120101</t>
  </si>
  <si>
    <t xml:space="preserve">    行政运行</t>
  </si>
  <si>
    <t>2120199</t>
  </si>
  <si>
    <t xml:space="preserve">    其他城乡社区管理事务支出</t>
  </si>
  <si>
    <t>2120399</t>
  </si>
  <si>
    <t xml:space="preserve">    其他城乡社区公共设施支出</t>
  </si>
  <si>
    <t>2120501</t>
  </si>
  <si>
    <t xml:space="preserve">    城乡社区环境卫生</t>
  </si>
  <si>
    <t>2210103</t>
  </si>
  <si>
    <t xml:space="preserve">    棚户区改造</t>
  </si>
  <si>
    <t>2210201</t>
  </si>
  <si>
    <t xml:space="preserve">    住房公积金</t>
  </si>
  <si>
    <t>2210203</t>
  </si>
  <si>
    <t xml:space="preserve">    购房补贴</t>
  </si>
  <si>
    <t>表三</t>
  </si>
  <si>
    <t>一般公共预算支出表</t>
  </si>
  <si>
    <t>2017年执行数</t>
  </si>
  <si>
    <t>2018年预算数</t>
  </si>
  <si>
    <t>2018年预算数与2017年执行数</t>
  </si>
  <si>
    <t>基本支出</t>
  </si>
  <si>
    <t>项目支出</t>
  </si>
  <si>
    <t>增减额</t>
  </si>
  <si>
    <t>增减%</t>
  </si>
  <si>
    <t/>
  </si>
  <si>
    <t>盐池县住房和城乡建设局</t>
  </si>
  <si>
    <t xml:space="preserve">  盐池县住房和城乡建设局本级</t>
  </si>
  <si>
    <t xml:space="preserve">    其他污染防治支出</t>
  </si>
  <si>
    <t xml:space="preserve">    能源节约利用</t>
  </si>
  <si>
    <t xml:space="preserve">    可再生能源</t>
  </si>
  <si>
    <t xml:space="preserve">    其他城乡社区支出</t>
  </si>
  <si>
    <t xml:space="preserve">    其他国土资源事务支出</t>
  </si>
  <si>
    <t xml:space="preserve">    公共租赁住房</t>
  </si>
  <si>
    <t>表四</t>
  </si>
  <si>
    <t>一般公共预算基本支出表</t>
  </si>
  <si>
    <t>经济科目</t>
  </si>
  <si>
    <t>基本支出预算</t>
  </si>
  <si>
    <t>人员支出</t>
  </si>
  <si>
    <t>日常公用支出</t>
  </si>
  <si>
    <t>总计</t>
  </si>
  <si>
    <t>一、工资福利支出</t>
  </si>
  <si>
    <t>基本工资</t>
  </si>
  <si>
    <t>津贴补贴</t>
  </si>
  <si>
    <t>奖金</t>
  </si>
  <si>
    <t>社会保障缴费</t>
  </si>
  <si>
    <t>伙食补助费</t>
  </si>
  <si>
    <t>绩效工资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</si>
  <si>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</si>
  <si>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</si>
  <si>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</si>
  <si>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</si>
  <si>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</si>
  <si>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</si>
  <si>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</si>
  <si>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</si>
  <si>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</si>
  <si>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</si>
  <si>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</si>
  <si>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</si>
  <si>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</si>
  <si>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</si>
  <si>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</si>
  <si>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</si>
  <si>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</si>
  <si>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</si>
  <si>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</si>
  <si>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</si>
  <si>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</si>
  <si>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</si>
  <si>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</si>
  <si>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</si>
  <si>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</si>
  <si>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</si>
  <si>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</si>
  <si>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</si>
  <si>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</si>
  <si>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</si>
  <si>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</si>
  <si>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</si>
  <si>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</si>
  <si>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</si>
  <si>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</si>
  <si>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</si>
  <si>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</t>
  </si>
  <si>
    <t>助学金</t>
  </si>
  <si>
    <t>奖励金</t>
  </si>
  <si>
    <t>生产补贴</t>
  </si>
  <si>
    <t>住房公积金</t>
  </si>
  <si>
    <t>提租补贴</t>
  </si>
  <si>
    <t>购房补贴</t>
  </si>
  <si>
    <t>采暖补贴</t>
  </si>
  <si>
    <t>物业服务补贴</t>
  </si>
  <si>
    <t>其他对个人和家庭的补助支出</t>
  </si>
  <si>
    <t>四、其他资本性支出</t>
  </si>
  <si>
    <t>办公设备购置</t>
  </si>
  <si>
    <t>专用设备购置</t>
  </si>
  <si>
    <t>信息网络及软件购置更新</t>
  </si>
  <si>
    <t>其他资本性支出</t>
  </si>
  <si>
    <t>表五</t>
  </si>
  <si>
    <t>一般公共预算“三公”经费、会议费、培训费支出预算表</t>
  </si>
  <si>
    <t>2017年预算数</t>
  </si>
  <si>
    <t>因公出国（境）费</t>
  </si>
  <si>
    <t>公务用车购置及运行费</t>
  </si>
  <si>
    <t>公务用车购置费</t>
  </si>
  <si>
    <t>公务用车运行费</t>
  </si>
  <si>
    <t>表六:</t>
  </si>
  <si>
    <t>政府性基金预算支出表</t>
  </si>
  <si>
    <t>工资福利支出</t>
  </si>
  <si>
    <t>商品和服务支出</t>
  </si>
  <si>
    <t>对个人和家庭的补助</t>
  </si>
  <si>
    <t>对企事业单位的补贴</t>
  </si>
  <si>
    <t>债务利息支出</t>
  </si>
  <si>
    <t>其他支出</t>
  </si>
  <si>
    <t>注：此表为空表</t>
  </si>
  <si>
    <t>表七</t>
  </si>
  <si>
    <t>部门收支预算总表</t>
  </si>
  <si>
    <t>（三）事业收入</t>
  </si>
  <si>
    <t>（四）事业单位经营收入</t>
  </si>
  <si>
    <t>（五）其他收入</t>
  </si>
  <si>
    <t>其中：一般公共预算财政拨款</t>
  </si>
  <si>
    <t>二、年末结转结余</t>
  </si>
  <si>
    <t xml:space="preserve">            政府性基金预算财政拨款</t>
  </si>
  <si>
    <t xml:space="preserve">      其中：一般公共预算财政拨款</t>
  </si>
  <si>
    <t xml:space="preserve">             政府性基金预算财政拨款</t>
  </si>
  <si>
    <t>表八</t>
  </si>
  <si>
    <t>部门收入总表</t>
  </si>
  <si>
    <t>上年结转、结余</t>
  </si>
  <si>
    <t>财政拨款收入</t>
  </si>
  <si>
    <t>事业收入</t>
  </si>
  <si>
    <t>事业单位经营收入</t>
  </si>
  <si>
    <t>上级补助收入</t>
  </si>
  <si>
    <t>下级单位上缴收入</t>
  </si>
  <si>
    <t>其他收入</t>
  </si>
  <si>
    <t>用事业基金弥补收支差额</t>
  </si>
  <si>
    <t>一般公共财政预算拨款收入</t>
  </si>
  <si>
    <t>政府性基金预算拨款收入</t>
  </si>
  <si>
    <t>金额</t>
  </si>
  <si>
    <t>其中：纳入财政专户管理的非税收入</t>
  </si>
  <si>
    <t>表九</t>
  </si>
  <si>
    <t>部门支出总表</t>
  </si>
  <si>
    <t>上缴上级支出</t>
  </si>
  <si>
    <t>事业单位经营支出</t>
  </si>
  <si>
    <t>对附属单位补助支出</t>
  </si>
  <si>
    <t>表十</t>
  </si>
  <si>
    <t>政府采购预算表</t>
  </si>
  <si>
    <t>部门：</t>
  </si>
  <si>
    <t>采购品目大类</t>
  </si>
  <si>
    <t>专项名称</t>
  </si>
  <si>
    <t>采购物品名称</t>
  </si>
  <si>
    <t>采购组织形式</t>
  </si>
  <si>
    <t>资金来源</t>
  </si>
  <si>
    <t>01-货物</t>
  </si>
  <si>
    <t>太阳能路灯</t>
  </si>
  <si>
    <t>30905-30905-基础设施建设</t>
  </si>
  <si>
    <t>公开招标</t>
  </si>
  <si>
    <t>一般公共预算财政拨款</t>
  </si>
  <si>
    <t>农村污水处理设备</t>
  </si>
  <si>
    <t>压实机</t>
  </si>
  <si>
    <t>自卸卡车</t>
  </si>
  <si>
    <t>农村垃圾收集车</t>
  </si>
  <si>
    <t>洒水车</t>
  </si>
  <si>
    <t>地磅</t>
  </si>
  <si>
    <t>应急防汛车</t>
  </si>
  <si>
    <t>合    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</si>
</sst>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_ "/>
  </numFmts>
  <fonts count="54">
    <font>
      <sz val="12"/>
      <name val="宋体"/>
      <charset val="134"/>
    </font>
    <font>
      <sz val="11"/>
      <name val="宋体"/>
      <charset val="134"/>
    </font>
    <font>
      <sz val="10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方正小标宋简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0"/>
      <name val="方正小标宋简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74"/>
      <color indexed="8"/>
      <name val="宋体"/>
      <charset val="134"/>
    </font>
    <font>
      <sz val="7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5" fillId="14" borderId="15" applyNumberForma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7" fillId="12" borderId="15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0" fillId="22" borderId="17" applyNumberFormat="0" applyAlignment="0" applyProtection="0">
      <alignment vertical="center"/>
    </xf>
    <xf numFmtId="0" fontId="43" fillId="12" borderId="14" applyNumberFormat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8" fillId="10" borderId="12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10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center" vertical="center" wrapText="1"/>
    </xf>
    <xf numFmtId="176" fontId="11" fillId="0" borderId="5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vertical="center" wrapText="1"/>
    </xf>
    <xf numFmtId="176" fontId="12" fillId="0" borderId="5" xfId="0" applyNumberFormat="1" applyFont="1" applyBorder="1" applyAlignment="1" applyProtection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176" fontId="5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vertical="center"/>
    </xf>
    <xf numFmtId="0" fontId="12" fillId="0" borderId="7" xfId="0" applyFont="1" applyBorder="1" applyAlignment="1" applyProtection="1">
      <alignment vertical="center" wrapText="1"/>
    </xf>
    <xf numFmtId="0" fontId="12" fillId="0" borderId="5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vertical="center"/>
    </xf>
    <xf numFmtId="0" fontId="12" fillId="0" borderId="8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/>
    </xf>
    <xf numFmtId="176" fontId="8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176" fontId="16" fillId="0" borderId="5" xfId="0" applyNumberFormat="1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/>
    </xf>
    <xf numFmtId="176" fontId="16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176" fontId="18" fillId="0" borderId="5" xfId="0" applyNumberFormat="1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 indent="2"/>
    </xf>
    <xf numFmtId="0" fontId="17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 indent="5"/>
    </xf>
    <xf numFmtId="176" fontId="14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19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/>
    </xf>
    <xf numFmtId="176" fontId="6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176" fontId="23" fillId="0" borderId="0" xfId="0" applyNumberFormat="1" applyFont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justify" vertical="center" wrapText="1"/>
    </xf>
    <xf numFmtId="176" fontId="22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176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0" fontId="15" fillId="0" borderId="1" xfId="0" applyFont="1" applyBorder="1" applyAlignment="1" applyProtection="1">
      <alignment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left" vertical="center"/>
    </xf>
    <xf numFmtId="0" fontId="17" fillId="0" borderId="1" xfId="0" applyFont="1" applyBorder="1" applyAlignment="1" applyProtection="1">
      <alignment vertical="center" wrapText="1"/>
    </xf>
    <xf numFmtId="176" fontId="17" fillId="0" borderId="5" xfId="0" applyNumberFormat="1" applyFont="1" applyBorder="1" applyAlignment="1" applyProtection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26" fillId="0" borderId="1" xfId="0" applyNumberFormat="1" applyFont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  <xf numFmtId="177" fontId="27" fillId="0" borderId="1" xfId="0" applyNumberFormat="1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28" fillId="0" borderId="0" xfId="0" applyFont="1">
      <alignment vertical="center"/>
    </xf>
    <xf numFmtId="0" fontId="3" fillId="0" borderId="0" xfId="0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horizontal="left" vertical="center" wrapText="1"/>
    </xf>
    <xf numFmtId="176" fontId="12" fillId="0" borderId="5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28" fillId="0" borderId="0" xfId="0" applyFont="1">
      <alignment vertical="center"/>
    </xf>
    <xf numFmtId="0" fontId="30" fillId="0" borderId="5" xfId="0" applyFont="1" applyBorder="1" applyAlignment="1">
      <alignment horizontal="center" vertical="center" wrapText="1"/>
    </xf>
    <xf numFmtId="176" fontId="30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176" fontId="18" fillId="0" borderId="8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19" fillId="0" borderId="0" xfId="0" applyNumberFormat="1" applyFont="1" applyAlignment="1">
      <alignment horizontal="center" vertical="center"/>
    </xf>
    <xf numFmtId="0" fontId="31" fillId="2" borderId="0" xfId="0" applyFont="1" applyFill="1" applyProtection="1">
      <alignment vertical="center"/>
    </xf>
    <xf numFmtId="0" fontId="31" fillId="2" borderId="0" xfId="0" applyFont="1" applyFill="1" applyAlignment="1" applyProtection="1">
      <alignment vertical="center"/>
    </xf>
    <xf numFmtId="0" fontId="32" fillId="2" borderId="0" xfId="0" applyFont="1" applyFill="1" applyAlignment="1" applyProtection="1">
      <alignment vertical="center"/>
    </xf>
    <xf numFmtId="0" fontId="33" fillId="2" borderId="0" xfId="0" applyFont="1" applyFill="1" applyAlignment="1" applyProtection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8FAF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"/>
  <sheetViews>
    <sheetView workbookViewId="0">
      <selection activeCell="A2" sqref="A2"/>
    </sheetView>
  </sheetViews>
  <sheetFormatPr defaultColWidth="9" defaultRowHeight="13.5" outlineLevelRow="1"/>
  <cols>
    <col min="11" max="11" width="16.125" customWidth="1"/>
  </cols>
  <sheetData>
    <row r="1" ht="28.5" customHeight="1" spans="1:10">
      <c r="A1" s="154"/>
      <c r="B1" s="154"/>
      <c r="C1" s="154"/>
      <c r="D1" s="154"/>
      <c r="E1" s="154"/>
      <c r="F1" s="154"/>
      <c r="G1" s="154"/>
      <c r="H1" s="154"/>
      <c r="I1" s="154"/>
      <c r="J1" s="154"/>
    </row>
    <row r="2" ht="164.25" customHeight="1" spans="1:10">
      <c r="A2" s="155"/>
      <c r="B2" s="156" t="s">
        <v>0</v>
      </c>
      <c r="C2" s="157"/>
      <c r="D2" s="157"/>
      <c r="E2" s="157"/>
      <c r="F2" s="157"/>
      <c r="G2" s="157"/>
      <c r="H2" s="157"/>
      <c r="I2" s="157"/>
      <c r="J2" s="155"/>
    </row>
  </sheetData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2"/>
  <sheetViews>
    <sheetView workbookViewId="0">
      <selection activeCell="E16" sqref="E16"/>
    </sheetView>
  </sheetViews>
  <sheetFormatPr defaultColWidth="9" defaultRowHeight="25" customHeight="1" outlineLevelCol="7"/>
  <cols>
    <col min="1" max="1" width="10" style="6" customWidth="1"/>
    <col min="2" max="2" width="38" style="6" customWidth="1"/>
    <col min="3" max="3" width="12.375" style="25" customWidth="1"/>
    <col min="4" max="7" width="12.25" style="25" customWidth="1"/>
    <col min="8" max="8" width="13.75" style="25" customWidth="1"/>
    <col min="9" max="16384" width="9" style="6"/>
  </cols>
  <sheetData>
    <row r="1" s="1" customFormat="1" ht="19" customHeight="1" spans="1:8">
      <c r="A1" s="1" t="s">
        <v>204</v>
      </c>
      <c r="B1" s="1"/>
      <c r="C1" s="26"/>
      <c r="D1" s="26"/>
      <c r="E1" s="26"/>
      <c r="F1" s="26"/>
      <c r="G1" s="26"/>
      <c r="H1" s="26"/>
    </row>
    <row r="2" s="23" customFormat="1" customHeight="1" spans="1:8">
      <c r="A2" s="27"/>
      <c r="B2" s="27"/>
      <c r="C2" s="28" t="s">
        <v>205</v>
      </c>
      <c r="D2" s="28"/>
      <c r="E2" s="28"/>
      <c r="F2" s="28"/>
      <c r="G2" s="28"/>
      <c r="H2" s="39"/>
    </row>
    <row r="3" s="1" customFormat="1" ht="19" customHeight="1" spans="3:8">
      <c r="C3" s="26"/>
      <c r="D3" s="26"/>
      <c r="E3" s="26"/>
      <c r="F3" s="26"/>
      <c r="G3" s="25" t="s">
        <v>3</v>
      </c>
      <c r="H3" s="26"/>
    </row>
    <row r="4" s="24" customFormat="1" customHeight="1" spans="1:8">
      <c r="A4" s="29" t="s">
        <v>42</v>
      </c>
      <c r="B4" s="30"/>
      <c r="C4" s="31" t="s">
        <v>52</v>
      </c>
      <c r="D4" s="31" t="s">
        <v>86</v>
      </c>
      <c r="E4" s="31" t="s">
        <v>87</v>
      </c>
      <c r="F4" s="31" t="s">
        <v>206</v>
      </c>
      <c r="G4" s="31" t="s">
        <v>207</v>
      </c>
      <c r="H4" s="31" t="s">
        <v>208</v>
      </c>
    </row>
    <row r="5" s="24" customFormat="1" customHeight="1" spans="1:8">
      <c r="A5" s="29" t="s">
        <v>46</v>
      </c>
      <c r="B5" s="29" t="s">
        <v>47</v>
      </c>
      <c r="C5" s="31"/>
      <c r="D5" s="31"/>
      <c r="E5" s="31"/>
      <c r="F5" s="31"/>
      <c r="G5" s="31"/>
      <c r="H5" s="31"/>
    </row>
    <row r="6" s="3" customFormat="1" customHeight="1" spans="1:8">
      <c r="A6" s="32" t="s">
        <v>90</v>
      </c>
      <c r="B6" s="33" t="s">
        <v>52</v>
      </c>
      <c r="C6" s="34">
        <f>C8</f>
        <v>6238.434</v>
      </c>
      <c r="D6" s="34">
        <f t="shared" ref="D6:H6" si="0">D8</f>
        <v>1516.434</v>
      </c>
      <c r="E6" s="34">
        <f t="shared" si="0"/>
        <v>4722</v>
      </c>
      <c r="F6" s="34">
        <f t="shared" si="0"/>
        <v>0</v>
      </c>
      <c r="G6" s="34">
        <f t="shared" si="0"/>
        <v>0</v>
      </c>
      <c r="H6" s="34">
        <f t="shared" si="0"/>
        <v>0</v>
      </c>
    </row>
    <row r="7" s="3" customFormat="1" customHeight="1" spans="1:8">
      <c r="A7" s="32"/>
      <c r="B7" s="35" t="s">
        <v>91</v>
      </c>
      <c r="C7" s="34">
        <f>C8</f>
        <v>6238.434</v>
      </c>
      <c r="D7" s="34">
        <f t="shared" ref="D7:H7" si="1">D8</f>
        <v>1516.434</v>
      </c>
      <c r="E7" s="34">
        <f t="shared" si="1"/>
        <v>4722</v>
      </c>
      <c r="F7" s="34">
        <f t="shared" si="1"/>
        <v>0</v>
      </c>
      <c r="G7" s="34">
        <f t="shared" si="1"/>
        <v>0</v>
      </c>
      <c r="H7" s="34">
        <f t="shared" si="1"/>
        <v>0</v>
      </c>
    </row>
    <row r="8" s="3" customFormat="1" customHeight="1" spans="1:8">
      <c r="A8" s="32"/>
      <c r="B8" s="35" t="s">
        <v>92</v>
      </c>
      <c r="C8" s="34">
        <f>SUM(C9:C22)</f>
        <v>6238.434</v>
      </c>
      <c r="D8" s="34">
        <f t="shared" ref="D8:H8" si="2">SUM(D9:D22)</f>
        <v>1516.434</v>
      </c>
      <c r="E8" s="34">
        <f t="shared" si="2"/>
        <v>4722</v>
      </c>
      <c r="F8" s="34">
        <f t="shared" si="2"/>
        <v>0</v>
      </c>
      <c r="G8" s="34">
        <f t="shared" si="2"/>
        <v>0</v>
      </c>
      <c r="H8" s="34">
        <f t="shared" si="2"/>
        <v>0</v>
      </c>
    </row>
    <row r="9" s="3" customFormat="1" customHeight="1" spans="1:8">
      <c r="A9" s="36" t="s">
        <v>53</v>
      </c>
      <c r="B9" s="37" t="s">
        <v>54</v>
      </c>
      <c r="C9" s="38">
        <v>3</v>
      </c>
      <c r="D9" s="38">
        <v>0</v>
      </c>
      <c r="E9" s="38">
        <v>3</v>
      </c>
      <c r="F9" s="40">
        <v>0</v>
      </c>
      <c r="G9" s="40">
        <v>0</v>
      </c>
      <c r="H9" s="40">
        <v>0</v>
      </c>
    </row>
    <row r="10" s="3" customFormat="1" customHeight="1" spans="1:8">
      <c r="A10" s="36" t="s">
        <v>55</v>
      </c>
      <c r="B10" s="37" t="s">
        <v>56</v>
      </c>
      <c r="C10" s="38">
        <v>112.3064</v>
      </c>
      <c r="D10" s="38">
        <v>112.3064</v>
      </c>
      <c r="E10" s="38">
        <v>0</v>
      </c>
      <c r="F10" s="40">
        <v>0</v>
      </c>
      <c r="G10" s="40">
        <v>0</v>
      </c>
      <c r="H10" s="40">
        <v>0</v>
      </c>
    </row>
    <row r="11" s="3" customFormat="1" customHeight="1" spans="1:8">
      <c r="A11" s="36" t="s">
        <v>57</v>
      </c>
      <c r="B11" s="37" t="s">
        <v>58</v>
      </c>
      <c r="C11" s="38">
        <v>44.92256</v>
      </c>
      <c r="D11" s="38">
        <v>44.92256</v>
      </c>
      <c r="E11" s="38">
        <v>0</v>
      </c>
      <c r="F11" s="40">
        <v>0</v>
      </c>
      <c r="G11" s="40">
        <v>0</v>
      </c>
      <c r="H11" s="40">
        <v>0</v>
      </c>
    </row>
    <row r="12" s="3" customFormat="1" customHeight="1" spans="1:8">
      <c r="A12" s="36" t="s">
        <v>59</v>
      </c>
      <c r="B12" s="37" t="s">
        <v>60</v>
      </c>
      <c r="C12" s="38">
        <v>37.8492</v>
      </c>
      <c r="D12" s="38">
        <v>37.8492</v>
      </c>
      <c r="E12" s="38">
        <v>0</v>
      </c>
      <c r="F12" s="40">
        <v>0</v>
      </c>
      <c r="G12" s="40">
        <v>0</v>
      </c>
      <c r="H12" s="40">
        <v>0</v>
      </c>
    </row>
    <row r="13" s="1" customFormat="1" customHeight="1" spans="1:8">
      <c r="A13" s="36" t="s">
        <v>61</v>
      </c>
      <c r="B13" s="37" t="s">
        <v>62</v>
      </c>
      <c r="C13" s="38">
        <v>5.368168</v>
      </c>
      <c r="D13" s="38">
        <v>5.368168</v>
      </c>
      <c r="E13" s="38">
        <v>0</v>
      </c>
      <c r="F13" s="40">
        <v>0</v>
      </c>
      <c r="G13" s="40">
        <v>0</v>
      </c>
      <c r="H13" s="40">
        <v>0</v>
      </c>
    </row>
    <row r="14" s="1" customFormat="1" customHeight="1" spans="1:8">
      <c r="A14" s="36" t="s">
        <v>63</v>
      </c>
      <c r="B14" s="37" t="s">
        <v>64</v>
      </c>
      <c r="C14" s="38">
        <v>39.554392</v>
      </c>
      <c r="D14" s="38">
        <v>39.554392</v>
      </c>
      <c r="E14" s="38">
        <v>0</v>
      </c>
      <c r="F14" s="40">
        <v>0</v>
      </c>
      <c r="G14" s="40">
        <v>0</v>
      </c>
      <c r="H14" s="40">
        <v>0</v>
      </c>
    </row>
    <row r="15" s="1" customFormat="1" customHeight="1" spans="1:8">
      <c r="A15" s="36" t="s">
        <v>65</v>
      </c>
      <c r="B15" s="37" t="s">
        <v>66</v>
      </c>
      <c r="C15" s="38">
        <v>40.23098</v>
      </c>
      <c r="D15" s="38">
        <v>40.23098</v>
      </c>
      <c r="E15" s="38">
        <v>0</v>
      </c>
      <c r="F15" s="40">
        <v>0</v>
      </c>
      <c r="G15" s="40">
        <v>0</v>
      </c>
      <c r="H15" s="40">
        <v>0</v>
      </c>
    </row>
    <row r="16" s="1" customFormat="1" customHeight="1" spans="1:8">
      <c r="A16" s="36" t="s">
        <v>67</v>
      </c>
      <c r="B16" s="37" t="s">
        <v>68</v>
      </c>
      <c r="C16" s="38">
        <v>114.2478</v>
      </c>
      <c r="D16" s="38">
        <v>114.2478</v>
      </c>
      <c r="E16" s="38">
        <v>0</v>
      </c>
      <c r="F16" s="40">
        <v>0</v>
      </c>
      <c r="G16" s="40">
        <v>0</v>
      </c>
      <c r="H16" s="40">
        <v>0</v>
      </c>
    </row>
    <row r="17" s="1" customFormat="1" customHeight="1" spans="1:8">
      <c r="A17" s="36" t="s">
        <v>69</v>
      </c>
      <c r="B17" s="37" t="s">
        <v>70</v>
      </c>
      <c r="C17" s="38">
        <v>997.75382</v>
      </c>
      <c r="D17" s="38">
        <v>987.75382</v>
      </c>
      <c r="E17" s="41">
        <v>10</v>
      </c>
      <c r="F17" s="40">
        <v>0</v>
      </c>
      <c r="G17" s="40">
        <v>0</v>
      </c>
      <c r="H17" s="40">
        <v>0</v>
      </c>
    </row>
    <row r="18" s="1" customFormat="1" customHeight="1" spans="1:8">
      <c r="A18" s="36" t="s">
        <v>71</v>
      </c>
      <c r="B18" s="37" t="s">
        <v>72</v>
      </c>
      <c r="C18" s="38">
        <v>380</v>
      </c>
      <c r="D18" s="38">
        <v>0</v>
      </c>
      <c r="E18" s="41">
        <v>380</v>
      </c>
      <c r="F18" s="40">
        <v>0</v>
      </c>
      <c r="G18" s="40">
        <v>0</v>
      </c>
      <c r="H18" s="40">
        <v>0</v>
      </c>
    </row>
    <row r="19" s="1" customFormat="1" customHeight="1" spans="1:8">
      <c r="A19" s="36" t="s">
        <v>73</v>
      </c>
      <c r="B19" s="37" t="s">
        <v>74</v>
      </c>
      <c r="C19" s="38">
        <v>3027</v>
      </c>
      <c r="D19" s="38">
        <v>0</v>
      </c>
      <c r="E19" s="41">
        <v>3027</v>
      </c>
      <c r="F19" s="40">
        <v>0</v>
      </c>
      <c r="G19" s="40">
        <v>0</v>
      </c>
      <c r="H19" s="40">
        <v>0</v>
      </c>
    </row>
    <row r="20" s="1" customFormat="1" customHeight="1" spans="1:8">
      <c r="A20" s="36" t="s">
        <v>75</v>
      </c>
      <c r="B20" s="37" t="s">
        <v>76</v>
      </c>
      <c r="C20" s="38">
        <v>1302</v>
      </c>
      <c r="D20" s="38">
        <v>0</v>
      </c>
      <c r="E20" s="41">
        <v>1302</v>
      </c>
      <c r="F20" s="40">
        <v>0</v>
      </c>
      <c r="G20" s="40">
        <v>0</v>
      </c>
      <c r="H20" s="40">
        <v>0</v>
      </c>
    </row>
    <row r="21" s="1" customFormat="1" customHeight="1" spans="1:8">
      <c r="A21" s="36" t="s">
        <v>77</v>
      </c>
      <c r="B21" s="37" t="s">
        <v>78</v>
      </c>
      <c r="C21" s="38">
        <v>78.87486</v>
      </c>
      <c r="D21" s="38">
        <v>78.87486</v>
      </c>
      <c r="E21" s="41">
        <v>0</v>
      </c>
      <c r="F21" s="40">
        <v>0</v>
      </c>
      <c r="G21" s="40">
        <v>0</v>
      </c>
      <c r="H21" s="40">
        <v>0</v>
      </c>
    </row>
    <row r="22" s="1" customFormat="1" customHeight="1" spans="1:8">
      <c r="A22" s="36" t="s">
        <v>79</v>
      </c>
      <c r="B22" s="37" t="s">
        <v>80</v>
      </c>
      <c r="C22" s="38">
        <v>55.32582</v>
      </c>
      <c r="D22" s="38">
        <v>55.32582</v>
      </c>
      <c r="E22" s="41">
        <v>0</v>
      </c>
      <c r="F22" s="40">
        <v>0</v>
      </c>
      <c r="G22" s="40">
        <v>0</v>
      </c>
      <c r="H22" s="40">
        <v>0</v>
      </c>
    </row>
  </sheetData>
  <mergeCells count="8">
    <mergeCell ref="C2:G2"/>
    <mergeCell ref="A4:B4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3"/>
  <sheetViews>
    <sheetView workbookViewId="0">
      <selection activeCell="A23" sqref="A23"/>
    </sheetView>
  </sheetViews>
  <sheetFormatPr defaultColWidth="9" defaultRowHeight="11.25" outlineLevelCol="6"/>
  <cols>
    <col min="1" max="1" width="15.75" style="6" customWidth="1"/>
    <col min="2" max="2" width="18.75" style="6" customWidth="1"/>
    <col min="3" max="3" width="26.875" style="6" customWidth="1"/>
    <col min="4" max="4" width="19.625" style="6" customWidth="1"/>
    <col min="5" max="5" width="15.125" style="6" customWidth="1"/>
    <col min="6" max="6" width="12.25" style="7" customWidth="1"/>
    <col min="7" max="7" width="25" style="6" customWidth="1"/>
    <col min="8" max="16384" width="9" style="6"/>
  </cols>
  <sheetData>
    <row r="1" s="1" customFormat="1" ht="25" customHeight="1" spans="1:6">
      <c r="A1" s="1" t="s">
        <v>209</v>
      </c>
      <c r="F1" s="16"/>
    </row>
    <row r="2" s="2" customFormat="1" ht="32.25" customHeight="1" spans="1:7">
      <c r="A2" s="8" t="s">
        <v>210</v>
      </c>
      <c r="B2" s="9"/>
      <c r="C2" s="9"/>
      <c r="D2" s="9"/>
      <c r="E2" s="9"/>
      <c r="F2" s="9"/>
      <c r="G2" s="9"/>
    </row>
    <row r="3" s="3" customFormat="1" ht="25" customHeight="1" spans="1:7">
      <c r="A3" s="10" t="s">
        <v>211</v>
      </c>
      <c r="B3" s="11"/>
      <c r="C3" s="11"/>
      <c r="D3" s="11"/>
      <c r="E3" s="11"/>
      <c r="F3" s="17" t="s">
        <v>3</v>
      </c>
      <c r="G3" s="11"/>
    </row>
    <row r="4" s="4" customFormat="1" ht="25" customHeight="1" spans="1:7">
      <c r="A4" s="12" t="s">
        <v>212</v>
      </c>
      <c r="B4" s="12" t="s">
        <v>213</v>
      </c>
      <c r="C4" s="12" t="s">
        <v>101</v>
      </c>
      <c r="D4" s="12" t="s">
        <v>214</v>
      </c>
      <c r="E4" s="12" t="s">
        <v>215</v>
      </c>
      <c r="F4" s="12" t="s">
        <v>105</v>
      </c>
      <c r="G4" s="12" t="s">
        <v>216</v>
      </c>
    </row>
    <row r="5" s="4" customFormat="1" ht="25" customHeight="1" spans="1:7">
      <c r="A5" s="13" t="s">
        <v>217</v>
      </c>
      <c r="B5" s="13" t="s">
        <v>218</v>
      </c>
      <c r="C5" s="13" t="s">
        <v>219</v>
      </c>
      <c r="D5" s="13" t="s">
        <v>218</v>
      </c>
      <c r="E5" s="18" t="s">
        <v>220</v>
      </c>
      <c r="F5" s="19">
        <v>600</v>
      </c>
      <c r="G5" s="18" t="s">
        <v>221</v>
      </c>
    </row>
    <row r="6" s="4" customFormat="1" ht="25" customHeight="1" spans="1:7">
      <c r="A6" s="13" t="s">
        <v>217</v>
      </c>
      <c r="B6" s="13" t="s">
        <v>222</v>
      </c>
      <c r="C6" s="13" t="s">
        <v>219</v>
      </c>
      <c r="D6" s="13" t="s">
        <v>222</v>
      </c>
      <c r="E6" s="18" t="s">
        <v>220</v>
      </c>
      <c r="F6" s="19">
        <v>520</v>
      </c>
      <c r="G6" s="18" t="s">
        <v>221</v>
      </c>
    </row>
    <row r="7" s="4" customFormat="1" ht="25" customHeight="1" spans="1:7">
      <c r="A7" s="13" t="s">
        <v>217</v>
      </c>
      <c r="B7" s="13" t="s">
        <v>223</v>
      </c>
      <c r="C7" s="13" t="s">
        <v>219</v>
      </c>
      <c r="D7" s="13" t="s">
        <v>223</v>
      </c>
      <c r="E7" s="18" t="s">
        <v>220</v>
      </c>
      <c r="F7" s="19">
        <v>80</v>
      </c>
      <c r="G7" s="18" t="s">
        <v>221</v>
      </c>
    </row>
    <row r="8" s="4" customFormat="1" ht="25" customHeight="1" spans="1:7">
      <c r="A8" s="13" t="s">
        <v>217</v>
      </c>
      <c r="B8" s="13" t="s">
        <v>224</v>
      </c>
      <c r="C8" s="13" t="s">
        <v>219</v>
      </c>
      <c r="D8" s="13" t="s">
        <v>224</v>
      </c>
      <c r="E8" s="18" t="s">
        <v>220</v>
      </c>
      <c r="F8" s="19">
        <v>30</v>
      </c>
      <c r="G8" s="18" t="s">
        <v>221</v>
      </c>
    </row>
    <row r="9" s="4" customFormat="1" ht="25" customHeight="1" spans="1:7">
      <c r="A9" s="13" t="s">
        <v>217</v>
      </c>
      <c r="B9" s="13" t="s">
        <v>225</v>
      </c>
      <c r="C9" s="13" t="s">
        <v>219</v>
      </c>
      <c r="D9" s="13" t="s">
        <v>225</v>
      </c>
      <c r="E9" s="18" t="s">
        <v>220</v>
      </c>
      <c r="F9" s="19">
        <v>75</v>
      </c>
      <c r="G9" s="18" t="s">
        <v>221</v>
      </c>
    </row>
    <row r="10" s="4" customFormat="1" ht="25" customHeight="1" spans="1:7">
      <c r="A10" s="13" t="s">
        <v>217</v>
      </c>
      <c r="B10" s="13" t="s">
        <v>226</v>
      </c>
      <c r="C10" s="13" t="s">
        <v>219</v>
      </c>
      <c r="D10" s="13" t="s">
        <v>226</v>
      </c>
      <c r="E10" s="18" t="s">
        <v>220</v>
      </c>
      <c r="F10" s="19">
        <v>35</v>
      </c>
      <c r="G10" s="18" t="s">
        <v>221</v>
      </c>
    </row>
    <row r="11" s="4" customFormat="1" ht="25" customHeight="1" spans="1:7">
      <c r="A11" s="13" t="s">
        <v>217</v>
      </c>
      <c r="B11" s="13" t="s">
        <v>227</v>
      </c>
      <c r="C11" s="13" t="s">
        <v>219</v>
      </c>
      <c r="D11" s="13" t="s">
        <v>227</v>
      </c>
      <c r="E11" s="18" t="s">
        <v>220</v>
      </c>
      <c r="F11" s="19">
        <v>20</v>
      </c>
      <c r="G11" s="18" t="s">
        <v>221</v>
      </c>
    </row>
    <row r="12" s="4" customFormat="1" ht="25" customHeight="1" spans="1:7">
      <c r="A12" s="13" t="s">
        <v>217</v>
      </c>
      <c r="B12" s="13" t="s">
        <v>228</v>
      </c>
      <c r="C12" s="13" t="s">
        <v>219</v>
      </c>
      <c r="D12" s="13" t="s">
        <v>228</v>
      </c>
      <c r="E12" s="18" t="s">
        <v>220</v>
      </c>
      <c r="F12" s="19">
        <v>98</v>
      </c>
      <c r="G12" s="18" t="s">
        <v>221</v>
      </c>
    </row>
    <row r="13" s="5" customFormat="1" ht="25" customHeight="1" spans="1:7">
      <c r="A13" s="14" t="s">
        <v>229</v>
      </c>
      <c r="B13" s="15"/>
      <c r="C13" s="15"/>
      <c r="D13" s="15"/>
      <c r="E13" s="20"/>
      <c r="F13" s="21">
        <f>SUM(F5:F12)</f>
        <v>1458</v>
      </c>
      <c r="G13" s="22"/>
    </row>
  </sheetData>
  <mergeCells count="2">
    <mergeCell ref="A2:G2"/>
    <mergeCell ref="A13:E13"/>
  </mergeCells>
  <printOptions horizontalCentered="1" verticalCentered="1"/>
  <pageMargins left="0.156944444444444" right="0.156944444444444" top="0.393055555555556" bottom="0.393055555555556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3"/>
  <sheetViews>
    <sheetView tabSelected="1" workbookViewId="0">
      <selection activeCell="C12" sqref="C12"/>
    </sheetView>
  </sheetViews>
  <sheetFormatPr defaultColWidth="9" defaultRowHeight="18" customHeight="1" outlineLevelCol="5"/>
  <cols>
    <col min="1" max="1" width="28.75" customWidth="1"/>
    <col min="2" max="2" width="17.875" style="127" customWidth="1"/>
    <col min="3" max="3" width="32.5" customWidth="1"/>
    <col min="4" max="4" width="13" style="127" customWidth="1"/>
    <col min="5" max="5" width="17.25" style="127" customWidth="1"/>
    <col min="6" max="6" width="23.5" style="127" customWidth="1"/>
  </cols>
  <sheetData>
    <row r="1" customHeight="1" spans="1:1">
      <c r="A1" s="128" t="s">
        <v>1</v>
      </c>
    </row>
    <row r="2" s="143" customFormat="1" customHeight="1" spans="1:6">
      <c r="A2" s="44" t="s">
        <v>2</v>
      </c>
      <c r="B2" s="28"/>
      <c r="C2" s="44"/>
      <c r="D2" s="28"/>
      <c r="E2" s="28"/>
      <c r="F2" s="28"/>
    </row>
    <row r="3" s="3" customFormat="1" customHeight="1" spans="2:6">
      <c r="B3" s="56"/>
      <c r="C3" s="57"/>
      <c r="D3" s="56"/>
      <c r="E3" s="56"/>
      <c r="F3" s="55" t="s">
        <v>3</v>
      </c>
    </row>
    <row r="4" s="144" customFormat="1" ht="25" customHeight="1" spans="1:6">
      <c r="A4" s="145" t="s">
        <v>4</v>
      </c>
      <c r="B4" s="146"/>
      <c r="C4" s="145" t="s">
        <v>5</v>
      </c>
      <c r="D4" s="146"/>
      <c r="E4" s="146"/>
      <c r="F4" s="146"/>
    </row>
    <row r="5" s="3" customFormat="1" ht="25" customHeight="1" spans="1:6">
      <c r="A5" s="147" t="s">
        <v>6</v>
      </c>
      <c r="B5" s="68" t="s">
        <v>7</v>
      </c>
      <c r="C5" s="147" t="s">
        <v>8</v>
      </c>
      <c r="D5" s="68" t="s">
        <v>7</v>
      </c>
      <c r="E5" s="68"/>
      <c r="F5" s="68"/>
    </row>
    <row r="6" s="3" customFormat="1" ht="25" customHeight="1" spans="1:6">
      <c r="A6" s="147"/>
      <c r="B6" s="68"/>
      <c r="C6" s="147"/>
      <c r="D6" s="68" t="s">
        <v>9</v>
      </c>
      <c r="E6" s="68" t="s">
        <v>10</v>
      </c>
      <c r="F6" s="68" t="s">
        <v>11</v>
      </c>
    </row>
    <row r="7" s="57" customFormat="1" ht="25" customHeight="1" spans="1:6">
      <c r="A7" s="64" t="s">
        <v>12</v>
      </c>
      <c r="B7" s="148">
        <v>6238.434</v>
      </c>
      <c r="C7" s="64" t="s">
        <v>13</v>
      </c>
      <c r="D7" s="65">
        <f>SUM(D8:D27)</f>
        <v>6238.434</v>
      </c>
      <c r="E7" s="65">
        <f t="shared" ref="E7:F7" si="0">SUM(E8:E27)</f>
        <v>6238.434</v>
      </c>
      <c r="F7" s="65">
        <f t="shared" si="0"/>
        <v>0</v>
      </c>
    </row>
    <row r="8" s="3" customFormat="1" ht="25" customHeight="1" spans="1:6">
      <c r="A8" s="69" t="s">
        <v>14</v>
      </c>
      <c r="B8" s="149">
        <v>6238.434</v>
      </c>
      <c r="C8" s="69" t="s">
        <v>15</v>
      </c>
      <c r="D8" s="67">
        <v>0</v>
      </c>
      <c r="E8" s="67">
        <v>0</v>
      </c>
      <c r="F8" s="67">
        <v>0</v>
      </c>
    </row>
    <row r="9" s="3" customFormat="1" ht="25" customHeight="1" spans="1:6">
      <c r="A9" s="69" t="s">
        <v>16</v>
      </c>
      <c r="B9" s="68">
        <v>0</v>
      </c>
      <c r="C9" s="69" t="s">
        <v>17</v>
      </c>
      <c r="D9" s="67">
        <v>0</v>
      </c>
      <c r="E9" s="67">
        <v>0</v>
      </c>
      <c r="F9" s="67">
        <v>0</v>
      </c>
    </row>
    <row r="10" s="3" customFormat="1" ht="25" customHeight="1" spans="1:6">
      <c r="A10" s="69"/>
      <c r="B10" s="68"/>
      <c r="C10" s="69" t="s">
        <v>18</v>
      </c>
      <c r="D10" s="68">
        <v>3</v>
      </c>
      <c r="E10" s="68">
        <v>3</v>
      </c>
      <c r="F10" s="67">
        <v>0</v>
      </c>
    </row>
    <row r="11" s="3" customFormat="1" ht="25" customHeight="1" spans="1:6">
      <c r="A11" s="69"/>
      <c r="B11" s="68"/>
      <c r="C11" s="69" t="s">
        <v>19</v>
      </c>
      <c r="D11" s="68">
        <v>0</v>
      </c>
      <c r="E11" s="68">
        <v>0</v>
      </c>
      <c r="F11" s="67">
        <v>0</v>
      </c>
    </row>
    <row r="12" s="3" customFormat="1" ht="25" customHeight="1" spans="1:6">
      <c r="A12" s="69"/>
      <c r="B12" s="68"/>
      <c r="C12" s="69" t="s">
        <v>20</v>
      </c>
      <c r="D12" s="68">
        <v>0</v>
      </c>
      <c r="E12" s="68">
        <v>0</v>
      </c>
      <c r="F12" s="67">
        <v>0</v>
      </c>
    </row>
    <row r="13" s="3" customFormat="1" ht="25" customHeight="1" spans="1:6">
      <c r="A13" s="69"/>
      <c r="B13" s="68"/>
      <c r="C13" s="69" t="s">
        <v>21</v>
      </c>
      <c r="D13" s="68">
        <v>0</v>
      </c>
      <c r="E13" s="68">
        <v>0</v>
      </c>
      <c r="F13" s="67">
        <v>0</v>
      </c>
    </row>
    <row r="14" s="3" customFormat="1" ht="25" customHeight="1" spans="1:6">
      <c r="A14" s="69"/>
      <c r="B14" s="68"/>
      <c r="C14" s="69" t="s">
        <v>22</v>
      </c>
      <c r="D14" s="68">
        <v>0</v>
      </c>
      <c r="E14" s="68">
        <v>0</v>
      </c>
      <c r="F14" s="67">
        <v>0</v>
      </c>
    </row>
    <row r="15" s="3" customFormat="1" ht="25" customHeight="1" spans="1:6">
      <c r="A15" s="69"/>
      <c r="B15" s="68"/>
      <c r="C15" s="69" t="s">
        <v>23</v>
      </c>
      <c r="D15" s="68">
        <v>195.07816</v>
      </c>
      <c r="E15" s="68">
        <v>195.07816</v>
      </c>
      <c r="F15" s="67">
        <v>0</v>
      </c>
    </row>
    <row r="16" s="3" customFormat="1" ht="25" customHeight="1" spans="1:6">
      <c r="A16" s="69"/>
      <c r="B16" s="68"/>
      <c r="C16" s="69" t="s">
        <v>24</v>
      </c>
      <c r="D16" s="68">
        <v>85.15354</v>
      </c>
      <c r="E16" s="68">
        <v>85.15354</v>
      </c>
      <c r="F16" s="67">
        <v>0</v>
      </c>
    </row>
    <row r="17" s="3" customFormat="1" ht="25" customHeight="1" spans="1:6">
      <c r="A17" s="69"/>
      <c r="B17" s="68"/>
      <c r="C17" s="69" t="s">
        <v>25</v>
      </c>
      <c r="D17" s="68">
        <v>0</v>
      </c>
      <c r="E17" s="68">
        <v>0</v>
      </c>
      <c r="F17" s="67">
        <v>0</v>
      </c>
    </row>
    <row r="18" s="3" customFormat="1" ht="25" customHeight="1" spans="1:6">
      <c r="A18" s="69"/>
      <c r="B18" s="68"/>
      <c r="C18" s="69" t="s">
        <v>26</v>
      </c>
      <c r="D18" s="68">
        <v>4519.00162</v>
      </c>
      <c r="E18" s="68">
        <v>4519.00162</v>
      </c>
      <c r="F18" s="67">
        <v>0</v>
      </c>
    </row>
    <row r="19" s="3" customFormat="1" ht="25" customHeight="1" spans="1:6">
      <c r="A19" s="69"/>
      <c r="B19" s="68"/>
      <c r="C19" s="69" t="s">
        <v>27</v>
      </c>
      <c r="D19" s="68">
        <v>0</v>
      </c>
      <c r="E19" s="68">
        <v>0</v>
      </c>
      <c r="F19" s="67">
        <v>0</v>
      </c>
    </row>
    <row r="20" s="3" customFormat="1" ht="25" customHeight="1" spans="1:6">
      <c r="A20" s="69"/>
      <c r="B20" s="68"/>
      <c r="C20" s="69" t="s">
        <v>28</v>
      </c>
      <c r="D20" s="68">
        <v>0</v>
      </c>
      <c r="E20" s="68">
        <v>0</v>
      </c>
      <c r="F20" s="67">
        <v>0</v>
      </c>
    </row>
    <row r="21" s="3" customFormat="1" ht="25" customHeight="1" spans="1:6">
      <c r="A21" s="69"/>
      <c r="B21" s="68"/>
      <c r="C21" s="69" t="s">
        <v>29</v>
      </c>
      <c r="D21" s="68">
        <v>0</v>
      </c>
      <c r="E21" s="68">
        <v>0</v>
      </c>
      <c r="F21" s="67">
        <v>0</v>
      </c>
    </row>
    <row r="22" s="3" customFormat="1" ht="25" customHeight="1" spans="1:6">
      <c r="A22" s="69"/>
      <c r="B22" s="68"/>
      <c r="C22" s="69" t="s">
        <v>30</v>
      </c>
      <c r="D22" s="68">
        <v>0</v>
      </c>
      <c r="E22" s="68">
        <v>0</v>
      </c>
      <c r="F22" s="67">
        <v>0</v>
      </c>
    </row>
    <row r="23" s="3" customFormat="1" ht="25" customHeight="1" spans="1:6">
      <c r="A23" s="69"/>
      <c r="B23" s="68"/>
      <c r="C23" s="69" t="s">
        <v>31</v>
      </c>
      <c r="D23" s="68">
        <v>0</v>
      </c>
      <c r="E23" s="68">
        <v>0</v>
      </c>
      <c r="F23" s="67">
        <v>0</v>
      </c>
    </row>
    <row r="24" s="3" customFormat="1" ht="25" customHeight="1" spans="1:6">
      <c r="A24" s="69"/>
      <c r="B24" s="68"/>
      <c r="C24" s="69" t="s">
        <v>32</v>
      </c>
      <c r="D24" s="68">
        <v>0</v>
      </c>
      <c r="E24" s="68">
        <v>0</v>
      </c>
      <c r="F24" s="67">
        <v>0</v>
      </c>
    </row>
    <row r="25" s="3" customFormat="1" ht="25" customHeight="1" spans="1:6">
      <c r="A25" s="69"/>
      <c r="B25" s="68"/>
      <c r="C25" s="69" t="s">
        <v>33</v>
      </c>
      <c r="D25" s="68">
        <v>1436.20068</v>
      </c>
      <c r="E25" s="68">
        <v>1436.20068</v>
      </c>
      <c r="F25" s="67">
        <v>0</v>
      </c>
    </row>
    <row r="26" s="3" customFormat="1" ht="25" customHeight="1" spans="1:6">
      <c r="A26" s="69"/>
      <c r="B26" s="68"/>
      <c r="C26" s="69" t="s">
        <v>34</v>
      </c>
      <c r="D26" s="68">
        <v>0</v>
      </c>
      <c r="E26" s="68">
        <v>0</v>
      </c>
      <c r="F26" s="67">
        <v>0</v>
      </c>
    </row>
    <row r="27" s="3" customFormat="1" ht="25" customHeight="1" spans="1:6">
      <c r="A27" s="69"/>
      <c r="B27" s="68"/>
      <c r="C27" s="69" t="s">
        <v>35</v>
      </c>
      <c r="D27" s="68">
        <v>0</v>
      </c>
      <c r="E27" s="68">
        <v>0</v>
      </c>
      <c r="F27" s="67">
        <v>0</v>
      </c>
    </row>
    <row r="28" s="3" customFormat="1" ht="25" customHeight="1" spans="1:6">
      <c r="A28" s="69"/>
      <c r="B28" s="68"/>
      <c r="C28" s="69"/>
      <c r="D28" s="68"/>
      <c r="E28" s="68"/>
      <c r="F28" s="68"/>
    </row>
    <row r="29" s="57" customFormat="1" ht="25" customHeight="1" spans="1:6">
      <c r="A29" s="70" t="s">
        <v>36</v>
      </c>
      <c r="B29" s="61">
        <f>B30+B31</f>
        <v>0</v>
      </c>
      <c r="C29" s="70" t="s">
        <v>37</v>
      </c>
      <c r="D29" s="61">
        <f>D30+D31</f>
        <v>0</v>
      </c>
      <c r="E29" s="61">
        <f t="shared" ref="E29:F29" si="1">E30+E31</f>
        <v>0</v>
      </c>
      <c r="F29" s="61">
        <f t="shared" si="1"/>
        <v>0</v>
      </c>
    </row>
    <row r="30" s="3" customFormat="1" ht="25" customHeight="1" spans="1:6">
      <c r="A30" s="69" t="s">
        <v>14</v>
      </c>
      <c r="B30" s="68">
        <v>0</v>
      </c>
      <c r="C30" s="69" t="s">
        <v>14</v>
      </c>
      <c r="D30" s="68">
        <v>0</v>
      </c>
      <c r="E30" s="68">
        <v>0</v>
      </c>
      <c r="F30" s="68">
        <v>0</v>
      </c>
    </row>
    <row r="31" s="3" customFormat="1" ht="25" customHeight="1" spans="1:6">
      <c r="A31" s="150" t="s">
        <v>16</v>
      </c>
      <c r="B31" s="151">
        <v>0</v>
      </c>
      <c r="C31" s="150" t="s">
        <v>16</v>
      </c>
      <c r="D31" s="151">
        <v>0</v>
      </c>
      <c r="E31" s="151">
        <v>0</v>
      </c>
      <c r="F31" s="151">
        <v>0</v>
      </c>
    </row>
    <row r="32" s="57" customFormat="1" ht="25" customHeight="1" spans="1:6">
      <c r="A32" s="152" t="s">
        <v>38</v>
      </c>
      <c r="B32" s="148">
        <v>6238.434</v>
      </c>
      <c r="C32" s="152" t="s">
        <v>39</v>
      </c>
      <c r="D32" s="148">
        <f>D7+D29</f>
        <v>6238.434</v>
      </c>
      <c r="E32" s="148">
        <f t="shared" ref="E32:F32" si="2">E7+E29</f>
        <v>6238.434</v>
      </c>
      <c r="F32" s="148">
        <f t="shared" si="2"/>
        <v>0</v>
      </c>
    </row>
    <row r="33" s="77" customFormat="1" customHeight="1" spans="2:6">
      <c r="B33" s="153"/>
      <c r="D33" s="153"/>
      <c r="E33" s="153"/>
      <c r="F33" s="153"/>
    </row>
  </sheetData>
  <mergeCells count="7">
    <mergeCell ref="A2:F2"/>
    <mergeCell ref="A4:B4"/>
    <mergeCell ref="C4:F4"/>
    <mergeCell ref="D5:F5"/>
    <mergeCell ref="A5:A6"/>
    <mergeCell ref="B5:B6"/>
    <mergeCell ref="C5:C6"/>
  </mergeCells>
  <printOptions horizontalCentered="1" verticalCentered="1"/>
  <pageMargins left="0.156944444444444" right="0.156944444444444" top="0.196527777777778" bottom="0.196527777777778" header="0.511805555555556" footer="0.511805555555556"/>
  <pageSetup paperSize="9" scale="95" orientation="landscape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0"/>
  <sheetViews>
    <sheetView workbookViewId="0">
      <selection activeCell="A2" sqref="A2:I2"/>
    </sheetView>
  </sheetViews>
  <sheetFormatPr defaultColWidth="9" defaultRowHeight="24.75" customHeight="1"/>
  <cols>
    <col min="1" max="1" width="9" customWidth="1"/>
    <col min="2" max="2" width="35.75" style="126" customWidth="1"/>
    <col min="3" max="3" width="14.25" style="127" customWidth="1"/>
    <col min="4" max="5" width="13.5" style="127" customWidth="1"/>
    <col min="6" max="6" width="13.875" style="127" customWidth="1"/>
    <col min="7" max="7" width="13.5" style="127" customWidth="1"/>
    <col min="8" max="8" width="10.25" style="127" customWidth="1"/>
    <col min="9" max="9" width="11.625" style="127" customWidth="1"/>
  </cols>
  <sheetData>
    <row r="1" customHeight="1" spans="1:1">
      <c r="A1" s="128" t="s">
        <v>40</v>
      </c>
    </row>
    <row r="2" s="23" customFormat="1" customHeight="1" spans="1:9">
      <c r="A2" s="44" t="s">
        <v>41</v>
      </c>
      <c r="B2" s="44"/>
      <c r="C2" s="28"/>
      <c r="D2" s="28"/>
      <c r="E2" s="28"/>
      <c r="F2" s="28"/>
      <c r="G2" s="28"/>
      <c r="H2" s="28"/>
      <c r="I2" s="28"/>
    </row>
    <row r="3" s="11" customFormat="1" customHeight="1" spans="2:9">
      <c r="B3" s="129"/>
      <c r="C3" s="130"/>
      <c r="D3" s="131"/>
      <c r="E3" s="130"/>
      <c r="F3" s="130"/>
      <c r="G3" s="130"/>
      <c r="H3" s="130"/>
      <c r="I3" s="142" t="s">
        <v>3</v>
      </c>
    </row>
    <row r="4" s="3" customFormat="1" customHeight="1" spans="1:9">
      <c r="A4" s="30" t="s">
        <v>42</v>
      </c>
      <c r="B4" s="30"/>
      <c r="C4" s="31" t="s">
        <v>43</v>
      </c>
      <c r="D4" s="40" t="s">
        <v>44</v>
      </c>
      <c r="E4" s="40"/>
      <c r="F4" s="40"/>
      <c r="G4" s="40"/>
      <c r="H4" s="40"/>
      <c r="I4" s="31" t="s">
        <v>45</v>
      </c>
    </row>
    <row r="5" s="3" customFormat="1" ht="43.5" customHeight="1" spans="1:9">
      <c r="A5" s="29" t="s">
        <v>46</v>
      </c>
      <c r="B5" s="29" t="s">
        <v>47</v>
      </c>
      <c r="C5" s="31"/>
      <c r="D5" s="46" t="s">
        <v>9</v>
      </c>
      <c r="E5" s="46" t="s">
        <v>48</v>
      </c>
      <c r="F5" s="46" t="s">
        <v>49</v>
      </c>
      <c r="G5" s="46" t="s">
        <v>50</v>
      </c>
      <c r="H5" s="46" t="s">
        <v>51</v>
      </c>
      <c r="I5" s="31"/>
    </row>
    <row r="6" s="3" customFormat="1" ht="25" customHeight="1" spans="1:9">
      <c r="A6" s="47"/>
      <c r="B6" s="48" t="s">
        <v>52</v>
      </c>
      <c r="C6" s="34">
        <f>SUM(C7:C20)</f>
        <v>6238.434</v>
      </c>
      <c r="D6" s="34">
        <f t="shared" ref="D6:I6" si="0">SUM(D7:D20)</f>
        <v>6238.434</v>
      </c>
      <c r="E6" s="34">
        <f t="shared" si="0"/>
        <v>4821.434</v>
      </c>
      <c r="F6" s="34">
        <f t="shared" si="0"/>
        <v>115</v>
      </c>
      <c r="G6" s="34">
        <f t="shared" si="0"/>
        <v>1302</v>
      </c>
      <c r="H6" s="34">
        <f t="shared" si="0"/>
        <v>0</v>
      </c>
      <c r="I6" s="34">
        <f t="shared" si="0"/>
        <v>0</v>
      </c>
    </row>
    <row r="7" s="3" customFormat="1" ht="25" customHeight="1" spans="1:9">
      <c r="A7" s="49" t="s">
        <v>53</v>
      </c>
      <c r="B7" s="132" t="s">
        <v>54</v>
      </c>
      <c r="C7" s="38">
        <f>D7+I7</f>
        <v>3</v>
      </c>
      <c r="D7" s="38">
        <f>SUM(E7:H7)</f>
        <v>3</v>
      </c>
      <c r="E7" s="38">
        <v>3</v>
      </c>
      <c r="F7" s="38">
        <v>0</v>
      </c>
      <c r="G7" s="40">
        <v>0</v>
      </c>
      <c r="H7" s="40">
        <v>0</v>
      </c>
      <c r="I7" s="40">
        <v>0</v>
      </c>
    </row>
    <row r="8" s="3" customFormat="1" ht="25" customHeight="1" spans="1:9">
      <c r="A8" s="49" t="s">
        <v>55</v>
      </c>
      <c r="B8" s="133" t="s">
        <v>56</v>
      </c>
      <c r="C8" s="38">
        <f t="shared" ref="C8:C20" si="1">D8+I8</f>
        <v>112.3064</v>
      </c>
      <c r="D8" s="38">
        <f t="shared" ref="D8:D20" si="2">SUM(E8:H8)</f>
        <v>112.3064</v>
      </c>
      <c r="E8" s="38">
        <v>112.3064</v>
      </c>
      <c r="F8" s="38">
        <v>0</v>
      </c>
      <c r="G8" s="40">
        <v>0</v>
      </c>
      <c r="H8" s="40">
        <v>0</v>
      </c>
      <c r="I8" s="40">
        <v>0</v>
      </c>
    </row>
    <row r="9" s="3" customFormat="1" ht="25" customHeight="1" spans="1:9">
      <c r="A9" s="49" t="s">
        <v>57</v>
      </c>
      <c r="B9" s="133" t="s">
        <v>58</v>
      </c>
      <c r="C9" s="38">
        <f t="shared" si="1"/>
        <v>44.92256</v>
      </c>
      <c r="D9" s="38">
        <f t="shared" si="2"/>
        <v>44.92256</v>
      </c>
      <c r="E9" s="38">
        <v>44.92256</v>
      </c>
      <c r="F9" s="38">
        <v>0</v>
      </c>
      <c r="G9" s="40">
        <v>0</v>
      </c>
      <c r="H9" s="40">
        <v>0</v>
      </c>
      <c r="I9" s="40">
        <v>0</v>
      </c>
    </row>
    <row r="10" s="3" customFormat="1" ht="25" customHeight="1" spans="1:9">
      <c r="A10" s="49" t="s">
        <v>59</v>
      </c>
      <c r="B10" s="133" t="s">
        <v>60</v>
      </c>
      <c r="C10" s="38">
        <f t="shared" si="1"/>
        <v>37.8492</v>
      </c>
      <c r="D10" s="38">
        <f t="shared" si="2"/>
        <v>37.8492</v>
      </c>
      <c r="E10" s="38">
        <v>37.8492</v>
      </c>
      <c r="F10" s="38">
        <v>0</v>
      </c>
      <c r="G10" s="40">
        <v>0</v>
      </c>
      <c r="H10" s="40">
        <v>0</v>
      </c>
      <c r="I10" s="40">
        <v>0</v>
      </c>
    </row>
    <row r="11" s="3" customFormat="1" ht="25" customHeight="1" spans="1:9">
      <c r="A11" s="49" t="s">
        <v>61</v>
      </c>
      <c r="B11" s="133" t="s">
        <v>62</v>
      </c>
      <c r="C11" s="38">
        <f t="shared" si="1"/>
        <v>5.368168</v>
      </c>
      <c r="D11" s="38">
        <f t="shared" si="2"/>
        <v>5.368168</v>
      </c>
      <c r="E11" s="38">
        <v>5.368168</v>
      </c>
      <c r="F11" s="38">
        <v>0</v>
      </c>
      <c r="G11" s="40">
        <v>0</v>
      </c>
      <c r="H11" s="40">
        <v>0</v>
      </c>
      <c r="I11" s="40">
        <v>0</v>
      </c>
    </row>
    <row r="12" s="3" customFormat="1" ht="25" customHeight="1" spans="1:9">
      <c r="A12" s="49" t="s">
        <v>63</v>
      </c>
      <c r="B12" s="133" t="s">
        <v>64</v>
      </c>
      <c r="C12" s="38">
        <f t="shared" si="1"/>
        <v>39.554392</v>
      </c>
      <c r="D12" s="38">
        <f t="shared" si="2"/>
        <v>39.554392</v>
      </c>
      <c r="E12" s="38">
        <v>39.554392</v>
      </c>
      <c r="F12" s="38">
        <v>0</v>
      </c>
      <c r="G12" s="40">
        <v>0</v>
      </c>
      <c r="H12" s="40">
        <v>0</v>
      </c>
      <c r="I12" s="40">
        <v>0</v>
      </c>
    </row>
    <row r="13" s="3" customFormat="1" ht="25" customHeight="1" spans="1:9">
      <c r="A13" s="49" t="s">
        <v>65</v>
      </c>
      <c r="B13" s="133" t="s">
        <v>66</v>
      </c>
      <c r="C13" s="38">
        <f t="shared" si="1"/>
        <v>40.23098</v>
      </c>
      <c r="D13" s="38">
        <f t="shared" si="2"/>
        <v>40.23098</v>
      </c>
      <c r="E13" s="38">
        <v>40.23098</v>
      </c>
      <c r="F13" s="38">
        <v>0</v>
      </c>
      <c r="G13" s="40">
        <v>0</v>
      </c>
      <c r="H13" s="40">
        <v>0</v>
      </c>
      <c r="I13" s="40">
        <v>0</v>
      </c>
    </row>
    <row r="14" s="3" customFormat="1" ht="25" customHeight="1" spans="1:9">
      <c r="A14" s="49" t="s">
        <v>67</v>
      </c>
      <c r="B14" s="133" t="s">
        <v>68</v>
      </c>
      <c r="C14" s="38">
        <f t="shared" si="1"/>
        <v>114.2478</v>
      </c>
      <c r="D14" s="38">
        <f t="shared" si="2"/>
        <v>114.2478</v>
      </c>
      <c r="E14" s="38">
        <v>114.2478</v>
      </c>
      <c r="F14" s="38">
        <v>0</v>
      </c>
      <c r="G14" s="40">
        <v>0</v>
      </c>
      <c r="H14" s="40">
        <v>0</v>
      </c>
      <c r="I14" s="40">
        <v>0</v>
      </c>
    </row>
    <row r="15" s="1" customFormat="1" ht="25" customHeight="1" spans="1:9">
      <c r="A15" s="52" t="s">
        <v>69</v>
      </c>
      <c r="B15" s="134" t="s">
        <v>70</v>
      </c>
      <c r="C15" s="38">
        <f t="shared" si="1"/>
        <v>997.75382</v>
      </c>
      <c r="D15" s="38">
        <f t="shared" si="2"/>
        <v>997.75382</v>
      </c>
      <c r="E15" s="38">
        <v>997.75382</v>
      </c>
      <c r="F15" s="38">
        <v>0</v>
      </c>
      <c r="G15" s="40">
        <v>0</v>
      </c>
      <c r="H15" s="40">
        <v>0</v>
      </c>
      <c r="I15" s="40">
        <v>0</v>
      </c>
    </row>
    <row r="16" s="1" customFormat="1" ht="25" customHeight="1" spans="1:9">
      <c r="A16" s="54" t="s">
        <v>71</v>
      </c>
      <c r="B16" s="135" t="s">
        <v>72</v>
      </c>
      <c r="C16" s="38">
        <f t="shared" si="1"/>
        <v>380</v>
      </c>
      <c r="D16" s="38">
        <f t="shared" si="2"/>
        <v>380</v>
      </c>
      <c r="E16" s="38">
        <v>380</v>
      </c>
      <c r="F16" s="38">
        <v>0</v>
      </c>
      <c r="G16" s="40">
        <v>0</v>
      </c>
      <c r="H16" s="40">
        <v>0</v>
      </c>
      <c r="I16" s="40">
        <v>0</v>
      </c>
    </row>
    <row r="17" s="125" customFormat="1" ht="25" customHeight="1" spans="1:9">
      <c r="A17" s="136" t="s">
        <v>73</v>
      </c>
      <c r="B17" s="137" t="s">
        <v>74</v>
      </c>
      <c r="C17" s="138">
        <f t="shared" si="1"/>
        <v>3027</v>
      </c>
      <c r="D17" s="138">
        <f t="shared" si="2"/>
        <v>3027</v>
      </c>
      <c r="E17" s="138">
        <v>2912</v>
      </c>
      <c r="F17" s="138">
        <v>115</v>
      </c>
      <c r="G17" s="139">
        <v>0</v>
      </c>
      <c r="H17" s="139">
        <v>0</v>
      </c>
      <c r="I17" s="139">
        <v>0</v>
      </c>
    </row>
    <row r="18" s="125" customFormat="1" ht="25" customHeight="1" spans="1:9">
      <c r="A18" s="136" t="s">
        <v>75</v>
      </c>
      <c r="B18" s="137" t="s">
        <v>76</v>
      </c>
      <c r="C18" s="138">
        <f t="shared" si="1"/>
        <v>1302</v>
      </c>
      <c r="D18" s="138">
        <f t="shared" si="2"/>
        <v>1302</v>
      </c>
      <c r="E18" s="138">
        <v>0</v>
      </c>
      <c r="F18" s="140">
        <v>0</v>
      </c>
      <c r="G18" s="138">
        <v>1302</v>
      </c>
      <c r="H18" s="139">
        <v>0</v>
      </c>
      <c r="I18" s="139">
        <v>0</v>
      </c>
    </row>
    <row r="19" s="1" customFormat="1" ht="25" customHeight="1" spans="1:9">
      <c r="A19" s="54" t="s">
        <v>77</v>
      </c>
      <c r="B19" s="135" t="s">
        <v>78</v>
      </c>
      <c r="C19" s="38">
        <f t="shared" si="1"/>
        <v>78.87486</v>
      </c>
      <c r="D19" s="38">
        <f t="shared" si="2"/>
        <v>78.87486</v>
      </c>
      <c r="E19" s="38">
        <v>78.87486</v>
      </c>
      <c r="F19" s="38">
        <v>0</v>
      </c>
      <c r="G19" s="141">
        <v>0</v>
      </c>
      <c r="H19" s="40">
        <v>0</v>
      </c>
      <c r="I19" s="40">
        <v>0</v>
      </c>
    </row>
    <row r="20" s="1" customFormat="1" ht="25" customHeight="1" spans="1:9">
      <c r="A20" s="54" t="s">
        <v>79</v>
      </c>
      <c r="B20" s="135" t="s">
        <v>80</v>
      </c>
      <c r="C20" s="38">
        <f t="shared" si="1"/>
        <v>55.32582</v>
      </c>
      <c r="D20" s="38">
        <f t="shared" si="2"/>
        <v>55.32582</v>
      </c>
      <c r="E20" s="38">
        <v>55.32582</v>
      </c>
      <c r="F20" s="38">
        <v>0</v>
      </c>
      <c r="G20" s="141">
        <v>0</v>
      </c>
      <c r="H20" s="40">
        <v>0</v>
      </c>
      <c r="I20" s="40">
        <v>0</v>
      </c>
    </row>
  </sheetData>
  <mergeCells count="5">
    <mergeCell ref="A2:I2"/>
    <mergeCell ref="A4:B4"/>
    <mergeCell ref="D4:H4"/>
    <mergeCell ref="C4:C5"/>
    <mergeCell ref="I4:I5"/>
  </mergeCells>
  <pageMargins left="0.156944444444444" right="0.156944444444444" top="0.393055555555556" bottom="0.393055555555556" header="0.511805555555556" footer="0.511805555555556"/>
  <pageSetup paperSize="9" scale="9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8"/>
  <sheetViews>
    <sheetView workbookViewId="0">
      <selection activeCell="D16" sqref="D16"/>
    </sheetView>
  </sheetViews>
  <sheetFormatPr defaultColWidth="13.125" defaultRowHeight="18.75" customHeight="1" outlineLevelCol="7"/>
  <cols>
    <col min="1" max="1" width="10" style="104" customWidth="1"/>
    <col min="2" max="2" width="39.5" style="105" customWidth="1"/>
    <col min="3" max="3" width="14.125" style="106" customWidth="1"/>
    <col min="4" max="4" width="14.875" style="106" customWidth="1"/>
    <col min="5" max="5" width="14" style="106" customWidth="1"/>
    <col min="6" max="6" width="13.125" style="106"/>
    <col min="7" max="7" width="15" style="59" customWidth="1"/>
    <col min="8" max="8" width="15.5" style="59" customWidth="1"/>
    <col min="9" max="16384" width="13.125" style="6"/>
  </cols>
  <sheetData>
    <row r="1" s="1" customFormat="1" ht="25" customHeight="1" spans="1:8">
      <c r="A1" s="107" t="s">
        <v>81</v>
      </c>
      <c r="B1" s="108"/>
      <c r="C1" s="109"/>
      <c r="D1" s="109"/>
      <c r="E1" s="109"/>
      <c r="F1" s="109"/>
      <c r="G1" s="25"/>
      <c r="H1" s="25"/>
    </row>
    <row r="2" s="42" customFormat="1" ht="21" customHeight="1" spans="1:8">
      <c r="A2" s="44" t="s">
        <v>82</v>
      </c>
      <c r="B2" s="44"/>
      <c r="C2" s="44"/>
      <c r="D2" s="44"/>
      <c r="E2" s="44"/>
      <c r="F2" s="44"/>
      <c r="G2" s="44"/>
      <c r="H2" s="44"/>
    </row>
    <row r="3" s="101" customFormat="1" ht="25" customHeight="1" spans="1:8">
      <c r="A3" s="110"/>
      <c r="B3" s="111"/>
      <c r="C3" s="112"/>
      <c r="D3" s="112"/>
      <c r="E3" s="112"/>
      <c r="F3" s="112"/>
      <c r="G3" s="55"/>
      <c r="H3" s="55" t="s">
        <v>3</v>
      </c>
    </row>
    <row r="4" s="102" customFormat="1" ht="25" customHeight="1" spans="1:8">
      <c r="A4" s="29" t="s">
        <v>42</v>
      </c>
      <c r="B4" s="29"/>
      <c r="C4" s="113" t="s">
        <v>83</v>
      </c>
      <c r="D4" s="46" t="s">
        <v>84</v>
      </c>
      <c r="E4" s="46"/>
      <c r="F4" s="46"/>
      <c r="G4" s="46" t="s">
        <v>85</v>
      </c>
      <c r="H4" s="46"/>
    </row>
    <row r="5" s="102" customFormat="1" ht="25" customHeight="1" spans="1:8">
      <c r="A5" s="29" t="s">
        <v>46</v>
      </c>
      <c r="B5" s="29" t="s">
        <v>47</v>
      </c>
      <c r="C5" s="113"/>
      <c r="D5" s="46" t="s">
        <v>52</v>
      </c>
      <c r="E5" s="46" t="s">
        <v>86</v>
      </c>
      <c r="F5" s="46" t="s">
        <v>87</v>
      </c>
      <c r="G5" s="46" t="s">
        <v>88</v>
      </c>
      <c r="H5" s="46" t="s">
        <v>89</v>
      </c>
    </row>
    <row r="6" s="103" customFormat="1" ht="25" customHeight="1" spans="1:8">
      <c r="A6" s="114" t="s">
        <v>90</v>
      </c>
      <c r="B6" s="115" t="s">
        <v>52</v>
      </c>
      <c r="C6" s="116">
        <v>29613.379963</v>
      </c>
      <c r="D6" s="117">
        <v>6238.434</v>
      </c>
      <c r="E6" s="117">
        <v>1516.434</v>
      </c>
      <c r="F6" s="117">
        <v>4722</v>
      </c>
      <c r="G6" s="122">
        <f>D6-C6</f>
        <v>-23374.945963</v>
      </c>
      <c r="H6" s="122">
        <f>G6/C6*100</f>
        <v>-78.9337319556413</v>
      </c>
    </row>
    <row r="7" s="103" customFormat="1" ht="25" customHeight="1" spans="1:8">
      <c r="A7" s="114"/>
      <c r="B7" s="115" t="s">
        <v>91</v>
      </c>
      <c r="C7" s="116">
        <v>29613.379963</v>
      </c>
      <c r="D7" s="117">
        <v>6238.434</v>
      </c>
      <c r="E7" s="117">
        <v>1516.434</v>
      </c>
      <c r="F7" s="117">
        <v>4722</v>
      </c>
      <c r="G7" s="122">
        <f t="shared" ref="G7:G28" si="0">D7-C7</f>
        <v>-23374.945963</v>
      </c>
      <c r="H7" s="122">
        <f t="shared" ref="H7:H28" si="1">G7/C7*100</f>
        <v>-78.9337319556413</v>
      </c>
    </row>
    <row r="8" s="103" customFormat="1" ht="25" customHeight="1" spans="1:8">
      <c r="A8" s="114"/>
      <c r="B8" s="115" t="s">
        <v>92</v>
      </c>
      <c r="C8" s="116">
        <v>29613.379963</v>
      </c>
      <c r="D8" s="117">
        <f>SUM(D9:D28)</f>
        <v>6238.434</v>
      </c>
      <c r="E8" s="117">
        <f t="shared" ref="E8:F8" si="2">SUM(E9:E28)</f>
        <v>1516.434</v>
      </c>
      <c r="F8" s="117">
        <f t="shared" si="2"/>
        <v>4722</v>
      </c>
      <c r="G8" s="122">
        <f t="shared" si="0"/>
        <v>-23374.945963</v>
      </c>
      <c r="H8" s="122">
        <f t="shared" si="1"/>
        <v>-78.9337319556413</v>
      </c>
    </row>
    <row r="9" s="101" customFormat="1" ht="25" customHeight="1" spans="1:8">
      <c r="A9" s="118" t="s">
        <v>53</v>
      </c>
      <c r="B9" s="119" t="s">
        <v>54</v>
      </c>
      <c r="C9" s="113">
        <v>3</v>
      </c>
      <c r="D9" s="120">
        <f>E9+F9</f>
        <v>3</v>
      </c>
      <c r="E9" s="120">
        <v>0</v>
      </c>
      <c r="F9" s="120">
        <v>3</v>
      </c>
      <c r="G9" s="123">
        <f t="shared" si="0"/>
        <v>0</v>
      </c>
      <c r="H9" s="123">
        <f t="shared" si="1"/>
        <v>0</v>
      </c>
    </row>
    <row r="10" s="101" customFormat="1" ht="25" customHeight="1" spans="1:8">
      <c r="A10" s="118" t="s">
        <v>55</v>
      </c>
      <c r="B10" s="119" t="s">
        <v>56</v>
      </c>
      <c r="C10" s="113">
        <v>138.14508</v>
      </c>
      <c r="D10" s="120">
        <f t="shared" ref="D10:D28" si="3">E10+F10</f>
        <v>112.3064</v>
      </c>
      <c r="E10" s="120">
        <v>112.3064</v>
      </c>
      <c r="F10" s="120">
        <v>0</v>
      </c>
      <c r="G10" s="123">
        <f t="shared" si="0"/>
        <v>-25.83868</v>
      </c>
      <c r="H10" s="123">
        <f t="shared" si="1"/>
        <v>-18.704017544454</v>
      </c>
    </row>
    <row r="11" s="101" customFormat="1" ht="25" customHeight="1" spans="1:8">
      <c r="A11" s="118" t="s">
        <v>57</v>
      </c>
      <c r="B11" s="119" t="s">
        <v>58</v>
      </c>
      <c r="C11" s="113">
        <v>0</v>
      </c>
      <c r="D11" s="120">
        <f t="shared" si="3"/>
        <v>44.92256</v>
      </c>
      <c r="E11" s="120">
        <v>44.92256</v>
      </c>
      <c r="F11" s="120">
        <v>0</v>
      </c>
      <c r="G11" s="123">
        <f t="shared" si="0"/>
        <v>44.92256</v>
      </c>
      <c r="H11" s="123"/>
    </row>
    <row r="12" s="101" customFormat="1" ht="25" customHeight="1" spans="1:8">
      <c r="A12" s="118" t="s">
        <v>59</v>
      </c>
      <c r="B12" s="119" t="s">
        <v>60</v>
      </c>
      <c r="C12" s="113">
        <v>36.0222</v>
      </c>
      <c r="D12" s="120">
        <f t="shared" si="3"/>
        <v>37.8492</v>
      </c>
      <c r="E12" s="120">
        <v>37.8492</v>
      </c>
      <c r="F12" s="120">
        <v>0</v>
      </c>
      <c r="G12" s="123">
        <f t="shared" si="0"/>
        <v>1.82700000000001</v>
      </c>
      <c r="H12" s="123">
        <f t="shared" si="1"/>
        <v>5.07187234538703</v>
      </c>
    </row>
    <row r="13" s="101" customFormat="1" ht="25" customHeight="1" spans="1:8">
      <c r="A13" s="118" t="s">
        <v>61</v>
      </c>
      <c r="B13" s="119" t="s">
        <v>62</v>
      </c>
      <c r="C13" s="121">
        <v>0.256896</v>
      </c>
      <c r="D13" s="120">
        <f t="shared" si="3"/>
        <v>5.368168</v>
      </c>
      <c r="E13" s="120">
        <v>5.368168</v>
      </c>
      <c r="F13" s="120">
        <v>0</v>
      </c>
      <c r="G13" s="123">
        <f t="shared" si="0"/>
        <v>5.111272</v>
      </c>
      <c r="H13" s="123">
        <f t="shared" si="1"/>
        <v>1989.6269307424</v>
      </c>
    </row>
    <row r="14" s="101" customFormat="1" ht="25" customHeight="1" spans="1:8">
      <c r="A14" s="118" t="s">
        <v>63</v>
      </c>
      <c r="B14" s="119" t="s">
        <v>64</v>
      </c>
      <c r="C14" s="121">
        <v>46.027552</v>
      </c>
      <c r="D14" s="120">
        <f t="shared" si="3"/>
        <v>39.554392</v>
      </c>
      <c r="E14" s="120">
        <v>39.554392</v>
      </c>
      <c r="F14" s="120">
        <v>0</v>
      </c>
      <c r="G14" s="123">
        <f t="shared" si="0"/>
        <v>-6.47316</v>
      </c>
      <c r="H14" s="123">
        <f t="shared" si="1"/>
        <v>-14.0636634335886</v>
      </c>
    </row>
    <row r="15" s="101" customFormat="1" ht="25" customHeight="1" spans="1:8">
      <c r="A15" s="118" t="s">
        <v>65</v>
      </c>
      <c r="B15" s="119" t="s">
        <v>66</v>
      </c>
      <c r="C15" s="121">
        <v>40.485515</v>
      </c>
      <c r="D15" s="120">
        <f t="shared" si="3"/>
        <v>40.23098</v>
      </c>
      <c r="E15" s="120">
        <v>40.23098</v>
      </c>
      <c r="F15" s="120">
        <v>0</v>
      </c>
      <c r="G15" s="123">
        <f t="shared" si="0"/>
        <v>-0.254534999999997</v>
      </c>
      <c r="H15" s="123">
        <f t="shared" si="1"/>
        <v>-0.628706341020973</v>
      </c>
    </row>
    <row r="16" s="101" customFormat="1" ht="25" customHeight="1" spans="1:8">
      <c r="A16" s="118">
        <v>2110399</v>
      </c>
      <c r="B16" s="119" t="s">
        <v>93</v>
      </c>
      <c r="C16" s="121">
        <v>281</v>
      </c>
      <c r="D16" s="120">
        <f t="shared" si="3"/>
        <v>0</v>
      </c>
      <c r="E16" s="120">
        <v>0</v>
      </c>
      <c r="F16" s="120">
        <v>0</v>
      </c>
      <c r="G16" s="123">
        <f t="shared" si="0"/>
        <v>-281</v>
      </c>
      <c r="H16" s="124">
        <f t="shared" si="1"/>
        <v>-100</v>
      </c>
    </row>
    <row r="17" s="101" customFormat="1" ht="25" customHeight="1" spans="1:8">
      <c r="A17" s="118">
        <v>2111001</v>
      </c>
      <c r="B17" s="119" t="s">
        <v>94</v>
      </c>
      <c r="C17" s="121">
        <v>600</v>
      </c>
      <c r="D17" s="120">
        <f t="shared" si="3"/>
        <v>0</v>
      </c>
      <c r="E17" s="120">
        <v>0</v>
      </c>
      <c r="F17" s="120">
        <v>0</v>
      </c>
      <c r="G17" s="123">
        <f t="shared" si="0"/>
        <v>-600</v>
      </c>
      <c r="H17" s="124">
        <f t="shared" si="1"/>
        <v>-100</v>
      </c>
    </row>
    <row r="18" s="101" customFormat="1" ht="25" customHeight="1" spans="1:8">
      <c r="A18" s="118">
        <v>2111201</v>
      </c>
      <c r="B18" s="119" t="s">
        <v>95</v>
      </c>
      <c r="C18" s="121">
        <v>50</v>
      </c>
      <c r="D18" s="120">
        <f t="shared" si="3"/>
        <v>0</v>
      </c>
      <c r="E18" s="120">
        <v>0</v>
      </c>
      <c r="F18" s="120">
        <v>0</v>
      </c>
      <c r="G18" s="123">
        <f t="shared" si="0"/>
        <v>-50</v>
      </c>
      <c r="H18" s="124">
        <f t="shared" si="1"/>
        <v>-100</v>
      </c>
    </row>
    <row r="19" s="101" customFormat="1" ht="25" customHeight="1" spans="1:8">
      <c r="A19" s="118" t="s">
        <v>67</v>
      </c>
      <c r="B19" s="119" t="s">
        <v>68</v>
      </c>
      <c r="C19" s="121">
        <v>112.741</v>
      </c>
      <c r="D19" s="120">
        <f t="shared" si="3"/>
        <v>114.2478</v>
      </c>
      <c r="E19" s="120">
        <v>114.2478</v>
      </c>
      <c r="F19" s="120">
        <v>0</v>
      </c>
      <c r="G19" s="123">
        <f t="shared" si="0"/>
        <v>1.5068</v>
      </c>
      <c r="H19" s="123">
        <f t="shared" si="1"/>
        <v>1.33651466635918</v>
      </c>
    </row>
    <row r="20" s="101" customFormat="1" ht="25" customHeight="1" spans="1:8">
      <c r="A20" s="118" t="s">
        <v>69</v>
      </c>
      <c r="B20" s="119" t="s">
        <v>70</v>
      </c>
      <c r="C20" s="121">
        <v>1182.143621</v>
      </c>
      <c r="D20" s="120">
        <f t="shared" si="3"/>
        <v>997.75382</v>
      </c>
      <c r="E20" s="120">
        <v>987.75382</v>
      </c>
      <c r="F20" s="120">
        <v>10</v>
      </c>
      <c r="G20" s="123">
        <f t="shared" si="0"/>
        <v>-184.389801</v>
      </c>
      <c r="H20" s="123">
        <f t="shared" si="1"/>
        <v>-15.5979187066983</v>
      </c>
    </row>
    <row r="21" s="101" customFormat="1" ht="25" customHeight="1" spans="1:8">
      <c r="A21" s="118" t="s">
        <v>71</v>
      </c>
      <c r="B21" s="119" t="s">
        <v>72</v>
      </c>
      <c r="C21" s="121">
        <v>403</v>
      </c>
      <c r="D21" s="120">
        <f t="shared" si="3"/>
        <v>380</v>
      </c>
      <c r="E21" s="120">
        <v>0</v>
      </c>
      <c r="F21" s="120">
        <v>380</v>
      </c>
      <c r="G21" s="123">
        <f t="shared" si="0"/>
        <v>-23</v>
      </c>
      <c r="H21" s="123">
        <f t="shared" si="1"/>
        <v>-5.70719602977668</v>
      </c>
    </row>
    <row r="22" s="101" customFormat="1" ht="25" customHeight="1" spans="1:8">
      <c r="A22" s="118" t="s">
        <v>73</v>
      </c>
      <c r="B22" s="119" t="s">
        <v>74</v>
      </c>
      <c r="C22" s="121">
        <v>3401.394251</v>
      </c>
      <c r="D22" s="120">
        <f t="shared" si="3"/>
        <v>3027</v>
      </c>
      <c r="E22" s="120">
        <v>0</v>
      </c>
      <c r="F22" s="120">
        <v>3027</v>
      </c>
      <c r="G22" s="123">
        <f t="shared" si="0"/>
        <v>-374.394251</v>
      </c>
      <c r="H22" s="123">
        <f t="shared" si="1"/>
        <v>-11.0070819014858</v>
      </c>
    </row>
    <row r="23" s="101" customFormat="1" ht="25" customHeight="1" spans="1:8">
      <c r="A23" s="118">
        <v>2129999</v>
      </c>
      <c r="B23" s="119" t="s">
        <v>96</v>
      </c>
      <c r="C23" s="121">
        <v>11662.636293</v>
      </c>
      <c r="D23" s="120">
        <f t="shared" si="3"/>
        <v>0</v>
      </c>
      <c r="E23" s="120">
        <v>0</v>
      </c>
      <c r="F23" s="120">
        <v>0</v>
      </c>
      <c r="G23" s="123">
        <f t="shared" si="0"/>
        <v>-11662.636293</v>
      </c>
      <c r="H23" s="123">
        <f t="shared" si="1"/>
        <v>-100</v>
      </c>
    </row>
    <row r="24" s="101" customFormat="1" ht="25" customHeight="1" spans="1:8">
      <c r="A24" s="118">
        <v>2200199</v>
      </c>
      <c r="B24" s="119" t="s">
        <v>97</v>
      </c>
      <c r="C24" s="121">
        <v>216.379164</v>
      </c>
      <c r="D24" s="120">
        <f t="shared" si="3"/>
        <v>0</v>
      </c>
      <c r="E24" s="120">
        <v>0</v>
      </c>
      <c r="F24" s="120">
        <v>0</v>
      </c>
      <c r="G24" s="123">
        <f t="shared" si="0"/>
        <v>-216.379164</v>
      </c>
      <c r="H24" s="123">
        <f t="shared" si="1"/>
        <v>-100</v>
      </c>
    </row>
    <row r="25" s="101" customFormat="1" ht="25" customHeight="1" spans="1:8">
      <c r="A25" s="118" t="s">
        <v>75</v>
      </c>
      <c r="B25" s="119" t="s">
        <v>76</v>
      </c>
      <c r="C25" s="121">
        <v>10372.901087</v>
      </c>
      <c r="D25" s="120">
        <f t="shared" si="3"/>
        <v>1302</v>
      </c>
      <c r="E25" s="120">
        <v>0</v>
      </c>
      <c r="F25" s="120">
        <v>1302</v>
      </c>
      <c r="G25" s="123">
        <f t="shared" si="0"/>
        <v>-9070.901087</v>
      </c>
      <c r="H25" s="123">
        <f t="shared" si="1"/>
        <v>-87.4480630917058</v>
      </c>
    </row>
    <row r="26" s="101" customFormat="1" ht="25" customHeight="1" spans="1:8">
      <c r="A26" s="118">
        <v>2210106</v>
      </c>
      <c r="B26" s="119" t="s">
        <v>98</v>
      </c>
      <c r="C26" s="121">
        <v>938.90261</v>
      </c>
      <c r="D26" s="120">
        <f t="shared" si="3"/>
        <v>0</v>
      </c>
      <c r="E26" s="120">
        <v>0</v>
      </c>
      <c r="F26" s="120">
        <v>0</v>
      </c>
      <c r="G26" s="123">
        <f t="shared" si="0"/>
        <v>-938.90261</v>
      </c>
      <c r="H26" s="124">
        <f t="shared" si="1"/>
        <v>-100</v>
      </c>
    </row>
    <row r="27" s="101" customFormat="1" ht="25" customHeight="1" spans="1:8">
      <c r="A27" s="118" t="s">
        <v>77</v>
      </c>
      <c r="B27" s="119" t="s">
        <v>78</v>
      </c>
      <c r="C27" s="121">
        <v>75.258724</v>
      </c>
      <c r="D27" s="120">
        <f t="shared" si="3"/>
        <v>78.87486</v>
      </c>
      <c r="E27" s="120">
        <v>78.87486</v>
      </c>
      <c r="F27" s="120">
        <v>0</v>
      </c>
      <c r="G27" s="123">
        <f t="shared" si="0"/>
        <v>3.616136</v>
      </c>
      <c r="H27" s="123">
        <f t="shared" si="1"/>
        <v>4.80493929182216</v>
      </c>
    </row>
    <row r="28" s="101" customFormat="1" ht="25" customHeight="1" spans="1:8">
      <c r="A28" s="118" t="s">
        <v>79</v>
      </c>
      <c r="B28" s="119" t="s">
        <v>80</v>
      </c>
      <c r="C28" s="121">
        <v>53.08597</v>
      </c>
      <c r="D28" s="120">
        <f t="shared" si="3"/>
        <v>55.32582</v>
      </c>
      <c r="E28" s="120">
        <v>55.32582</v>
      </c>
      <c r="F28" s="120">
        <v>0</v>
      </c>
      <c r="G28" s="123">
        <f t="shared" si="0"/>
        <v>2.23985</v>
      </c>
      <c r="H28" s="123">
        <f t="shared" si="1"/>
        <v>4.21928807178243</v>
      </c>
    </row>
  </sheetData>
  <mergeCells count="5">
    <mergeCell ref="A2:H2"/>
    <mergeCell ref="A4:B4"/>
    <mergeCell ref="D4:F4"/>
    <mergeCell ref="G4:H4"/>
    <mergeCell ref="C4:C5"/>
  </mergeCells>
  <pageMargins left="0.156944444444444" right="0.156944444444444" top="0.393055555555556" bottom="0.393055555555556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4"/>
  <sheetViews>
    <sheetView workbookViewId="0">
      <selection activeCell="D10" sqref="D10"/>
    </sheetView>
  </sheetViews>
  <sheetFormatPr defaultColWidth="9" defaultRowHeight="21" customHeight="1" outlineLevelCol="4"/>
  <cols>
    <col min="1" max="1" width="10.5" style="90" customWidth="1"/>
    <col min="2" max="2" width="30.75" style="90" customWidth="1"/>
    <col min="3" max="5" width="16.75" style="91" customWidth="1"/>
    <col min="6" max="16384" width="9" style="90"/>
  </cols>
  <sheetData>
    <row r="1" s="87" customFormat="1" ht="25" customHeight="1" spans="1:5">
      <c r="A1" s="87" t="s">
        <v>99</v>
      </c>
      <c r="B1" s="87"/>
      <c r="C1" s="92"/>
      <c r="D1" s="92"/>
      <c r="E1" s="92"/>
    </row>
    <row r="2" s="88" customFormat="1" customHeight="1" spans="1:5">
      <c r="A2" s="93" t="s">
        <v>100</v>
      </c>
      <c r="B2" s="93"/>
      <c r="C2" s="93"/>
      <c r="D2" s="93"/>
      <c r="E2" s="93"/>
    </row>
    <row r="3" s="87" customFormat="1" ht="25" customHeight="1" spans="3:5">
      <c r="C3" s="92"/>
      <c r="D3" s="92"/>
      <c r="E3" s="92" t="s">
        <v>3</v>
      </c>
    </row>
    <row r="4" s="89" customFormat="1" ht="25" customHeight="1" spans="1:5">
      <c r="A4" s="94" t="s">
        <v>101</v>
      </c>
      <c r="B4" s="94"/>
      <c r="C4" s="95" t="s">
        <v>102</v>
      </c>
      <c r="D4" s="95"/>
      <c r="E4" s="95"/>
    </row>
    <row r="5" s="89" customFormat="1" ht="25" customHeight="1" spans="1:5">
      <c r="A5" s="94" t="s">
        <v>46</v>
      </c>
      <c r="B5" s="96" t="s">
        <v>47</v>
      </c>
      <c r="C5" s="95" t="s">
        <v>52</v>
      </c>
      <c r="D5" s="95" t="s">
        <v>103</v>
      </c>
      <c r="E5" s="95" t="s">
        <v>104</v>
      </c>
    </row>
    <row r="6" s="89" customFormat="1" ht="25" customHeight="1" spans="1:5">
      <c r="A6" s="94" t="s">
        <v>105</v>
      </c>
      <c r="B6" s="94"/>
      <c r="C6" s="95">
        <f>C7+C15+C43+C60</f>
        <v>1516.434</v>
      </c>
      <c r="D6" s="95">
        <f t="shared" ref="D6:E6" si="0">D7+D15+D43+D60</f>
        <v>1443.3205</v>
      </c>
      <c r="E6" s="95">
        <f t="shared" si="0"/>
        <v>73.1135</v>
      </c>
    </row>
    <row r="7" s="89" customFormat="1" ht="25" customHeight="1" spans="1:5">
      <c r="A7" s="94">
        <v>301</v>
      </c>
      <c r="B7" s="97" t="s">
        <v>106</v>
      </c>
      <c r="C7" s="95">
        <f>SUM(C8:C14)</f>
        <v>1004.306423</v>
      </c>
      <c r="D7" s="95">
        <f t="shared" ref="D7:E7" si="1">SUM(D8:D14)</f>
        <v>1004.306423</v>
      </c>
      <c r="E7" s="95">
        <f t="shared" si="1"/>
        <v>0</v>
      </c>
    </row>
    <row r="8" s="89" customFormat="1" ht="25" customHeight="1" spans="1:5">
      <c r="A8" s="98">
        <v>30101</v>
      </c>
      <c r="B8" s="99" t="s">
        <v>107</v>
      </c>
      <c r="C8" s="100">
        <f t="shared" ref="C8:C64" si="2">D8+E8</f>
        <v>290.0388</v>
      </c>
      <c r="D8" s="100">
        <v>290.0388</v>
      </c>
      <c r="E8" s="100">
        <v>0</v>
      </c>
    </row>
    <row r="9" s="89" customFormat="1" ht="25" customHeight="1" spans="1:5">
      <c r="A9" s="98">
        <v>30102</v>
      </c>
      <c r="B9" s="99" t="s">
        <v>108</v>
      </c>
      <c r="C9" s="100">
        <f t="shared" si="2"/>
        <v>240.936</v>
      </c>
      <c r="D9" s="100">
        <v>240.936</v>
      </c>
      <c r="E9" s="100">
        <v>0</v>
      </c>
    </row>
    <row r="10" s="89" customFormat="1" ht="25" customHeight="1" spans="1:5">
      <c r="A10" s="98">
        <v>30103</v>
      </c>
      <c r="B10" s="99" t="s">
        <v>109</v>
      </c>
      <c r="C10" s="100">
        <f t="shared" si="2"/>
        <v>170.5699</v>
      </c>
      <c r="D10" s="100">
        <f>24.1699+50.4+28.2+0.6+67.2</f>
        <v>170.5699</v>
      </c>
      <c r="E10" s="100">
        <v>0</v>
      </c>
    </row>
    <row r="11" s="89" customFormat="1" ht="25" customHeight="1" spans="1:5">
      <c r="A11" s="98">
        <v>30104</v>
      </c>
      <c r="B11" s="99" t="s">
        <v>110</v>
      </c>
      <c r="C11" s="100">
        <f t="shared" si="2"/>
        <v>245.639623</v>
      </c>
      <c r="D11" s="100">
        <f>112.3064+44.92256+44.92256+28.0766+12.15438+0.449463+1.123064+1.684596</f>
        <v>245.639623</v>
      </c>
      <c r="E11" s="100">
        <v>0</v>
      </c>
    </row>
    <row r="12" s="89" customFormat="1" ht="25" customHeight="1" spans="1:5">
      <c r="A12" s="98">
        <v>30106</v>
      </c>
      <c r="B12" s="99" t="s">
        <v>111</v>
      </c>
      <c r="C12" s="100">
        <f t="shared" si="2"/>
        <v>0</v>
      </c>
      <c r="D12" s="100">
        <v>0</v>
      </c>
      <c r="E12" s="100">
        <v>0</v>
      </c>
    </row>
    <row r="13" s="89" customFormat="1" ht="25" customHeight="1" spans="1:5">
      <c r="A13" s="98">
        <v>30107</v>
      </c>
      <c r="B13" s="99" t="s">
        <v>112</v>
      </c>
      <c r="C13" s="100">
        <f t="shared" si="2"/>
        <v>0</v>
      </c>
      <c r="D13" s="100">
        <v>0</v>
      </c>
      <c r="E13" s="100">
        <v>0</v>
      </c>
    </row>
    <row r="14" s="89" customFormat="1" ht="25" customHeight="1" spans="1:5">
      <c r="A14" s="98">
        <v>30199</v>
      </c>
      <c r="B14" s="99" t="s">
        <v>113</v>
      </c>
      <c r="C14" s="100">
        <f t="shared" si="2"/>
        <v>57.1221</v>
      </c>
      <c r="D14" s="100">
        <v>57.1221</v>
      </c>
      <c r="E14" s="100">
        <v>0</v>
      </c>
    </row>
    <row r="15" s="89" customFormat="1" ht="25" customHeight="1" spans="1:5">
      <c r="A15" s="94">
        <v>302</v>
      </c>
      <c r="B15" s="97" t="s">
        <v>114</v>
      </c>
      <c r="C15" s="95">
        <f>SUM(C16:C42)</f>
        <v>320.319797</v>
      </c>
      <c r="D15" s="95">
        <f t="shared" ref="D15:E15" si="3">SUM(D16:D42)</f>
        <v>247.206297</v>
      </c>
      <c r="E15" s="95">
        <f t="shared" si="3"/>
        <v>73.1135</v>
      </c>
    </row>
    <row r="16" s="89" customFormat="1" ht="25" customHeight="1" spans="1:5">
      <c r="A16" s="98">
        <v>30201</v>
      </c>
      <c r="B16" s="99" t="s">
        <v>115</v>
      </c>
      <c r="C16" s="100">
        <f t="shared" si="2"/>
        <v>16.3</v>
      </c>
      <c r="D16" s="100">
        <v>0</v>
      </c>
      <c r="E16" s="100">
        <v>16.3</v>
      </c>
    </row>
    <row r="17" s="89" customFormat="1" ht="25" customHeight="1" spans="1:5">
      <c r="A17" s="98">
        <v>30202</v>
      </c>
      <c r="B17" s="99" t="s">
        <v>116</v>
      </c>
      <c r="C17" s="100">
        <f t="shared" si="2"/>
        <v>8.75</v>
      </c>
      <c r="D17" s="100">
        <v>0</v>
      </c>
      <c r="E17" s="100">
        <v>8.75</v>
      </c>
    </row>
    <row r="18" s="89" customFormat="1" ht="25" customHeight="1" spans="1:5">
      <c r="A18" s="98">
        <v>30203</v>
      </c>
      <c r="B18" s="99" t="s">
        <v>117</v>
      </c>
      <c r="C18" s="100">
        <f t="shared" si="2"/>
        <v>0</v>
      </c>
      <c r="D18" s="100">
        <v>0</v>
      </c>
      <c r="E18" s="100">
        <v>0</v>
      </c>
    </row>
    <row r="19" s="89" customFormat="1" ht="25" customHeight="1" spans="1:5">
      <c r="A19" s="98">
        <v>30204</v>
      </c>
      <c r="B19" s="99" t="s">
        <v>118</v>
      </c>
      <c r="C19" s="100">
        <f t="shared" si="2"/>
        <v>0</v>
      </c>
      <c r="D19" s="100">
        <v>0</v>
      </c>
      <c r="E19" s="100">
        <v>0</v>
      </c>
    </row>
    <row r="20" s="89" customFormat="1" ht="25" customHeight="1" spans="1:5">
      <c r="A20" s="98">
        <v>30205</v>
      </c>
      <c r="B20" s="99" t="s">
        <v>119</v>
      </c>
      <c r="C20" s="100">
        <f t="shared" si="2"/>
        <v>0.4</v>
      </c>
      <c r="D20" s="100">
        <v>0</v>
      </c>
      <c r="E20" s="100">
        <v>0.4</v>
      </c>
    </row>
    <row r="21" s="89" customFormat="1" ht="25" customHeight="1" spans="1:5">
      <c r="A21" s="98">
        <v>30206</v>
      </c>
      <c r="B21" s="99" t="s">
        <v>120</v>
      </c>
      <c r="C21" s="100">
        <f t="shared" si="2"/>
        <v>3</v>
      </c>
      <c r="D21" s="100">
        <v>0</v>
      </c>
      <c r="E21" s="100">
        <v>3</v>
      </c>
    </row>
    <row r="22" s="89" customFormat="1" ht="25" customHeight="1" spans="1:5">
      <c r="A22" s="98">
        <v>30207</v>
      </c>
      <c r="B22" s="99" t="s">
        <v>121</v>
      </c>
      <c r="C22" s="100">
        <f t="shared" si="2"/>
        <v>4</v>
      </c>
      <c r="D22" s="100">
        <v>0</v>
      </c>
      <c r="E22" s="100">
        <v>4</v>
      </c>
    </row>
    <row r="23" s="89" customFormat="1" ht="25" customHeight="1" spans="1:5">
      <c r="A23" s="98">
        <v>30208</v>
      </c>
      <c r="B23" s="99" t="s">
        <v>122</v>
      </c>
      <c r="C23" s="100">
        <f t="shared" si="2"/>
        <v>14.6135</v>
      </c>
      <c r="D23" s="100">
        <v>0</v>
      </c>
      <c r="E23" s="100">
        <v>14.6135</v>
      </c>
    </row>
    <row r="24" s="89" customFormat="1" ht="25" customHeight="1" spans="1:5">
      <c r="A24" s="98">
        <v>30209</v>
      </c>
      <c r="B24" s="99" t="s">
        <v>123</v>
      </c>
      <c r="C24" s="100">
        <f t="shared" si="2"/>
        <v>0</v>
      </c>
      <c r="D24" s="100">
        <v>0</v>
      </c>
      <c r="E24" s="100">
        <v>0</v>
      </c>
    </row>
    <row r="25" s="89" customFormat="1" ht="25" customHeight="1" spans="1:5">
      <c r="A25" s="98">
        <v>30211</v>
      </c>
      <c r="B25" s="99" t="s">
        <v>124</v>
      </c>
      <c r="C25" s="100">
        <f t="shared" si="2"/>
        <v>8</v>
      </c>
      <c r="D25" s="100">
        <v>0</v>
      </c>
      <c r="E25" s="100">
        <v>8</v>
      </c>
    </row>
    <row r="26" s="89" customFormat="1" ht="25" customHeight="1" spans="1:5">
      <c r="A26" s="98">
        <v>30212</v>
      </c>
      <c r="B26" s="99" t="s">
        <v>125</v>
      </c>
      <c r="C26" s="100">
        <f t="shared" si="2"/>
        <v>0</v>
      </c>
      <c r="D26" s="100">
        <v>0</v>
      </c>
      <c r="E26" s="100">
        <v>0</v>
      </c>
    </row>
    <row r="27" s="89" customFormat="1" ht="25" customHeight="1" spans="1:5">
      <c r="A27" s="98">
        <v>30213</v>
      </c>
      <c r="B27" s="99" t="s">
        <v>126</v>
      </c>
      <c r="C27" s="100">
        <f t="shared" si="2"/>
        <v>0</v>
      </c>
      <c r="D27" s="100">
        <v>0</v>
      </c>
      <c r="E27" s="100">
        <v>0</v>
      </c>
    </row>
    <row r="28" s="89" customFormat="1" ht="25" customHeight="1" spans="1:5">
      <c r="A28" s="98">
        <v>30214</v>
      </c>
      <c r="B28" s="99" t="s">
        <v>127</v>
      </c>
      <c r="C28" s="100">
        <f t="shared" si="2"/>
        <v>0</v>
      </c>
      <c r="D28" s="100">
        <v>0</v>
      </c>
      <c r="E28" s="100">
        <v>0</v>
      </c>
    </row>
    <row r="29" s="89" customFormat="1" ht="25" customHeight="1" spans="1:5">
      <c r="A29" s="98">
        <v>30215</v>
      </c>
      <c r="B29" s="99" t="s">
        <v>128</v>
      </c>
      <c r="C29" s="100">
        <f t="shared" si="2"/>
        <v>4</v>
      </c>
      <c r="D29" s="100">
        <v>0</v>
      </c>
      <c r="E29" s="100">
        <v>4</v>
      </c>
    </row>
    <row r="30" s="89" customFormat="1" ht="25" customHeight="1" spans="1:5">
      <c r="A30" s="98">
        <v>30216</v>
      </c>
      <c r="B30" s="99" t="s">
        <v>129</v>
      </c>
      <c r="C30" s="100">
        <f t="shared" si="2"/>
        <v>2</v>
      </c>
      <c r="D30" s="100">
        <v>0</v>
      </c>
      <c r="E30" s="100">
        <v>2</v>
      </c>
    </row>
    <row r="31" s="89" customFormat="1" ht="25" customHeight="1" spans="1:5">
      <c r="A31" s="98">
        <v>30217</v>
      </c>
      <c r="B31" s="99" t="s">
        <v>130</v>
      </c>
      <c r="C31" s="100">
        <f t="shared" si="2"/>
        <v>8</v>
      </c>
      <c r="D31" s="100">
        <v>0</v>
      </c>
      <c r="E31" s="100">
        <v>8</v>
      </c>
    </row>
    <row r="32" s="89" customFormat="1" ht="25" customHeight="1" spans="1:5">
      <c r="A32" s="98">
        <v>30218</v>
      </c>
      <c r="B32" s="99" t="s">
        <v>131</v>
      </c>
      <c r="C32" s="100">
        <f t="shared" si="2"/>
        <v>0</v>
      </c>
      <c r="D32" s="100">
        <v>0</v>
      </c>
      <c r="E32" s="100">
        <v>0</v>
      </c>
    </row>
    <row r="33" s="89" customFormat="1" ht="25" customHeight="1" spans="1:5">
      <c r="A33" s="98">
        <v>30224</v>
      </c>
      <c r="B33" s="99" t="s">
        <v>132</v>
      </c>
      <c r="C33" s="100">
        <f t="shared" si="2"/>
        <v>0</v>
      </c>
      <c r="D33" s="100">
        <v>0</v>
      </c>
      <c r="E33" s="100">
        <v>0</v>
      </c>
    </row>
    <row r="34" s="89" customFormat="1" ht="25" customHeight="1" spans="1:5">
      <c r="A34" s="98">
        <v>30225</v>
      </c>
      <c r="B34" s="99" t="s">
        <v>133</v>
      </c>
      <c r="C34" s="100">
        <f t="shared" si="2"/>
        <v>0</v>
      </c>
      <c r="D34" s="100">
        <v>0</v>
      </c>
      <c r="E34" s="100">
        <v>0</v>
      </c>
    </row>
    <row r="35" s="89" customFormat="1" ht="25" customHeight="1" spans="1:5">
      <c r="A35" s="98">
        <v>30226</v>
      </c>
      <c r="B35" s="99" t="s">
        <v>134</v>
      </c>
      <c r="C35" s="100">
        <f t="shared" si="2"/>
        <v>239.538297</v>
      </c>
      <c r="D35" s="100">
        <v>239.538297</v>
      </c>
      <c r="E35" s="100">
        <v>0</v>
      </c>
    </row>
    <row r="36" s="89" customFormat="1" ht="25" customHeight="1" spans="1:5">
      <c r="A36" s="98">
        <v>30227</v>
      </c>
      <c r="B36" s="99" t="s">
        <v>135</v>
      </c>
      <c r="C36" s="100">
        <f t="shared" si="2"/>
        <v>0</v>
      </c>
      <c r="D36" s="100">
        <v>0</v>
      </c>
      <c r="E36" s="100">
        <v>0</v>
      </c>
    </row>
    <row r="37" s="89" customFormat="1" ht="25" customHeight="1" spans="1:5">
      <c r="A37" s="98">
        <v>30228</v>
      </c>
      <c r="B37" s="99" t="s">
        <v>136</v>
      </c>
      <c r="C37" s="100">
        <f t="shared" si="2"/>
        <v>0</v>
      </c>
      <c r="D37" s="100">
        <v>0</v>
      </c>
      <c r="E37" s="100">
        <v>0</v>
      </c>
    </row>
    <row r="38" s="89" customFormat="1" ht="25" customHeight="1" spans="1:5">
      <c r="A38" s="98">
        <v>30229</v>
      </c>
      <c r="B38" s="99" t="s">
        <v>137</v>
      </c>
      <c r="C38" s="100">
        <f t="shared" si="2"/>
        <v>0</v>
      </c>
      <c r="D38" s="100">
        <v>0</v>
      </c>
      <c r="E38" s="100">
        <v>0</v>
      </c>
    </row>
    <row r="39" s="89" customFormat="1" ht="25" customHeight="1" spans="1:5">
      <c r="A39" s="98">
        <v>30231</v>
      </c>
      <c r="B39" s="99" t="s">
        <v>138</v>
      </c>
      <c r="C39" s="100">
        <f t="shared" si="2"/>
        <v>0</v>
      </c>
      <c r="D39" s="100">
        <v>0</v>
      </c>
      <c r="E39" s="100">
        <v>0</v>
      </c>
    </row>
    <row r="40" s="89" customFormat="1" ht="25" customHeight="1" spans="1:5">
      <c r="A40" s="98">
        <v>30239</v>
      </c>
      <c r="B40" s="99" t="s">
        <v>139</v>
      </c>
      <c r="C40" s="100">
        <f t="shared" si="2"/>
        <v>7.668</v>
      </c>
      <c r="D40" s="100">
        <f>7.668</f>
        <v>7.668</v>
      </c>
      <c r="E40" s="100">
        <v>0</v>
      </c>
    </row>
    <row r="41" s="89" customFormat="1" ht="25" customHeight="1" spans="1:5">
      <c r="A41" s="98">
        <v>30240</v>
      </c>
      <c r="B41" s="99" t="s">
        <v>140</v>
      </c>
      <c r="C41" s="100">
        <f t="shared" si="2"/>
        <v>0</v>
      </c>
      <c r="D41" s="100">
        <v>0</v>
      </c>
      <c r="E41" s="100">
        <v>0</v>
      </c>
    </row>
    <row r="42" s="89" customFormat="1" ht="25" customHeight="1" spans="1:5">
      <c r="A42" s="98">
        <v>30299</v>
      </c>
      <c r="B42" s="99" t="s">
        <v>141</v>
      </c>
      <c r="C42" s="100">
        <f t="shared" si="2"/>
        <v>4.05</v>
      </c>
      <c r="D42" s="100">
        <v>0</v>
      </c>
      <c r="E42" s="100">
        <v>4.05</v>
      </c>
    </row>
    <row r="43" s="89" customFormat="1" ht="25" customHeight="1" spans="1:5">
      <c r="A43" s="94">
        <v>303</v>
      </c>
      <c r="B43" s="97" t="s">
        <v>142</v>
      </c>
      <c r="C43" s="95">
        <f>SUM(C44:C59)</f>
        <v>191.80778</v>
      </c>
      <c r="D43" s="95">
        <f t="shared" ref="D43:E43" si="4">SUM(D44:D59)</f>
        <v>191.80778</v>
      </c>
      <c r="E43" s="95">
        <f t="shared" si="4"/>
        <v>0</v>
      </c>
    </row>
    <row r="44" s="89" customFormat="1" ht="25" customHeight="1" spans="1:5">
      <c r="A44" s="98">
        <v>30301</v>
      </c>
      <c r="B44" s="99" t="s">
        <v>143</v>
      </c>
      <c r="C44" s="100">
        <f t="shared" si="2"/>
        <v>8.3564</v>
      </c>
      <c r="D44" s="100">
        <v>8.3564</v>
      </c>
      <c r="E44" s="100">
        <v>0</v>
      </c>
    </row>
    <row r="45" s="89" customFormat="1" ht="25" customHeight="1" spans="1:5">
      <c r="A45" s="98">
        <v>30302</v>
      </c>
      <c r="B45" s="99" t="s">
        <v>144</v>
      </c>
      <c r="C45" s="100">
        <f t="shared" si="2"/>
        <v>0</v>
      </c>
      <c r="D45" s="100">
        <v>0</v>
      </c>
      <c r="E45" s="100">
        <v>0</v>
      </c>
    </row>
    <row r="46" s="89" customFormat="1" ht="25" customHeight="1" spans="1:5">
      <c r="A46" s="98">
        <v>30303</v>
      </c>
      <c r="B46" s="99" t="s">
        <v>145</v>
      </c>
      <c r="C46" s="100">
        <f t="shared" si="2"/>
        <v>0</v>
      </c>
      <c r="D46" s="100">
        <v>0</v>
      </c>
      <c r="E46" s="100">
        <v>0</v>
      </c>
    </row>
    <row r="47" s="89" customFormat="1" ht="25" customHeight="1" spans="1:5">
      <c r="A47" s="98">
        <v>30304</v>
      </c>
      <c r="B47" s="99" t="s">
        <v>146</v>
      </c>
      <c r="C47" s="100">
        <f t="shared" si="2"/>
        <v>0</v>
      </c>
      <c r="D47" s="100">
        <v>0</v>
      </c>
      <c r="E47" s="100">
        <v>0</v>
      </c>
    </row>
    <row r="48" s="89" customFormat="1" ht="25" customHeight="1" spans="1:5">
      <c r="A48" s="98">
        <v>30305</v>
      </c>
      <c r="B48" s="99" t="s">
        <v>147</v>
      </c>
      <c r="C48" s="100">
        <f t="shared" si="2"/>
        <v>4.36</v>
      </c>
      <c r="D48" s="100">
        <v>4.36</v>
      </c>
      <c r="E48" s="100">
        <v>0</v>
      </c>
    </row>
    <row r="49" s="89" customFormat="1" ht="25" customHeight="1" spans="1:5">
      <c r="A49" s="98">
        <v>30306</v>
      </c>
      <c r="B49" s="99" t="s">
        <v>148</v>
      </c>
      <c r="C49" s="100">
        <f t="shared" si="2"/>
        <v>0</v>
      </c>
      <c r="D49" s="100">
        <v>0</v>
      </c>
      <c r="E49" s="100">
        <v>0</v>
      </c>
    </row>
    <row r="50" s="89" customFormat="1" ht="25" customHeight="1" spans="1:5">
      <c r="A50" s="98">
        <v>30307</v>
      </c>
      <c r="B50" s="99" t="s">
        <v>149</v>
      </c>
      <c r="C50" s="100">
        <f t="shared" si="2"/>
        <v>0</v>
      </c>
      <c r="D50" s="100">
        <v>0</v>
      </c>
      <c r="E50" s="100">
        <v>0</v>
      </c>
    </row>
    <row r="51" s="89" customFormat="1" ht="25" customHeight="1" spans="1:5">
      <c r="A51" s="98">
        <v>30308</v>
      </c>
      <c r="B51" s="99" t="s">
        <v>150</v>
      </c>
      <c r="C51" s="100">
        <f t="shared" si="2"/>
        <v>0</v>
      </c>
      <c r="D51" s="100">
        <v>0</v>
      </c>
      <c r="E51" s="100">
        <v>0</v>
      </c>
    </row>
    <row r="52" s="89" customFormat="1" ht="25" customHeight="1" spans="1:5">
      <c r="A52" s="98">
        <v>30309</v>
      </c>
      <c r="B52" s="99" t="s">
        <v>151</v>
      </c>
      <c r="C52" s="100">
        <f t="shared" si="2"/>
        <v>0</v>
      </c>
      <c r="D52" s="100">
        <v>0</v>
      </c>
      <c r="E52" s="100">
        <v>0</v>
      </c>
    </row>
    <row r="53" s="89" customFormat="1" ht="25" customHeight="1" spans="1:5">
      <c r="A53" s="98">
        <v>30310</v>
      </c>
      <c r="B53" s="99" t="s">
        <v>152</v>
      </c>
      <c r="C53" s="100">
        <f t="shared" si="2"/>
        <v>0</v>
      </c>
      <c r="D53" s="100">
        <v>0</v>
      </c>
      <c r="E53" s="100">
        <v>0</v>
      </c>
    </row>
    <row r="54" s="89" customFormat="1" ht="25" customHeight="1" spans="1:5">
      <c r="A54" s="98">
        <v>30311</v>
      </c>
      <c r="B54" s="99" t="s">
        <v>153</v>
      </c>
      <c r="C54" s="100">
        <f t="shared" si="2"/>
        <v>78.87486</v>
      </c>
      <c r="D54" s="100">
        <v>78.87486</v>
      </c>
      <c r="E54" s="100">
        <v>0</v>
      </c>
    </row>
    <row r="55" s="89" customFormat="1" ht="25" customHeight="1" spans="1:5">
      <c r="A55" s="98">
        <v>30312</v>
      </c>
      <c r="B55" s="99" t="s">
        <v>154</v>
      </c>
      <c r="C55" s="100">
        <f t="shared" si="2"/>
        <v>0</v>
      </c>
      <c r="D55" s="100">
        <v>0</v>
      </c>
      <c r="E55" s="100">
        <v>0</v>
      </c>
    </row>
    <row r="56" s="89" customFormat="1" ht="25" customHeight="1" spans="1:5">
      <c r="A56" s="98">
        <v>30313</v>
      </c>
      <c r="B56" s="99" t="s">
        <v>155</v>
      </c>
      <c r="C56" s="100">
        <f t="shared" si="2"/>
        <v>55.32582</v>
      </c>
      <c r="D56" s="100">
        <f>37.7256+17.141256+0.458964</f>
        <v>55.32582</v>
      </c>
      <c r="E56" s="100">
        <v>0</v>
      </c>
    </row>
    <row r="57" s="89" customFormat="1" ht="25" customHeight="1" spans="1:5">
      <c r="A57" s="98">
        <v>30314</v>
      </c>
      <c r="B57" s="99" t="s">
        <v>156</v>
      </c>
      <c r="C57" s="100">
        <f t="shared" si="2"/>
        <v>44.8907</v>
      </c>
      <c r="D57" s="100">
        <f>44.2479+0.6428</f>
        <v>44.8907</v>
      </c>
      <c r="E57" s="100">
        <v>0</v>
      </c>
    </row>
    <row r="58" s="89" customFormat="1" ht="25" customHeight="1" spans="1:5">
      <c r="A58" s="98">
        <v>30315</v>
      </c>
      <c r="B58" s="99" t="s">
        <v>157</v>
      </c>
      <c r="C58" s="100">
        <f t="shared" si="2"/>
        <v>0</v>
      </c>
      <c r="D58" s="100">
        <v>0</v>
      </c>
      <c r="E58" s="100">
        <v>0</v>
      </c>
    </row>
    <row r="59" s="89" customFormat="1" ht="25" customHeight="1" spans="1:5">
      <c r="A59" s="98">
        <v>30399</v>
      </c>
      <c r="B59" s="99" t="s">
        <v>158</v>
      </c>
      <c r="C59" s="100">
        <f t="shared" si="2"/>
        <v>0</v>
      </c>
      <c r="D59" s="100">
        <v>0</v>
      </c>
      <c r="E59" s="100">
        <v>0</v>
      </c>
    </row>
    <row r="60" s="89" customFormat="1" ht="25" customHeight="1" spans="1:5">
      <c r="A60" s="94">
        <v>310</v>
      </c>
      <c r="B60" s="97" t="s">
        <v>159</v>
      </c>
      <c r="C60" s="95">
        <f>SUM(C61:C64)</f>
        <v>0</v>
      </c>
      <c r="D60" s="95">
        <f t="shared" ref="D60:E60" si="5">SUM(D61:D64)</f>
        <v>0</v>
      </c>
      <c r="E60" s="95">
        <f t="shared" si="5"/>
        <v>0</v>
      </c>
    </row>
    <row r="61" s="89" customFormat="1" ht="25" customHeight="1" spans="1:5">
      <c r="A61" s="98">
        <v>30102</v>
      </c>
      <c r="B61" s="99" t="s">
        <v>160</v>
      </c>
      <c r="C61" s="100">
        <f t="shared" si="2"/>
        <v>0</v>
      </c>
      <c r="D61" s="100">
        <v>0</v>
      </c>
      <c r="E61" s="100">
        <v>0</v>
      </c>
    </row>
    <row r="62" s="89" customFormat="1" ht="25" customHeight="1" spans="1:5">
      <c r="A62" s="98">
        <v>30103</v>
      </c>
      <c r="B62" s="99" t="s">
        <v>161</v>
      </c>
      <c r="C62" s="100">
        <f t="shared" si="2"/>
        <v>0</v>
      </c>
      <c r="D62" s="100">
        <v>0</v>
      </c>
      <c r="E62" s="100">
        <v>0</v>
      </c>
    </row>
    <row r="63" s="89" customFormat="1" ht="25" customHeight="1" spans="1:5">
      <c r="A63" s="98">
        <v>30107</v>
      </c>
      <c r="B63" s="99" t="s">
        <v>162</v>
      </c>
      <c r="C63" s="100">
        <f t="shared" si="2"/>
        <v>0</v>
      </c>
      <c r="D63" s="100">
        <v>0</v>
      </c>
      <c r="E63" s="100">
        <v>0</v>
      </c>
    </row>
    <row r="64" s="89" customFormat="1" ht="25" customHeight="1" spans="1:5">
      <c r="A64" s="98">
        <v>30199</v>
      </c>
      <c r="B64" s="99" t="s">
        <v>163</v>
      </c>
      <c r="C64" s="100">
        <f t="shared" si="2"/>
        <v>0</v>
      </c>
      <c r="D64" s="100">
        <v>0</v>
      </c>
      <c r="E64" s="100">
        <v>0</v>
      </c>
    </row>
  </sheetData>
  <mergeCells count="4">
    <mergeCell ref="A2:E2"/>
    <mergeCell ref="A4:B4"/>
    <mergeCell ref="C4:E4"/>
    <mergeCell ref="A6:B6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7"/>
  <sheetViews>
    <sheetView workbookViewId="0">
      <selection activeCell="K7" sqref="K7"/>
    </sheetView>
  </sheetViews>
  <sheetFormatPr defaultColWidth="5.625" defaultRowHeight="13.5" outlineLevelRow="6"/>
  <cols>
    <col min="1" max="1" width="7.5" style="84" customWidth="1"/>
    <col min="2" max="2" width="6.5" style="84" customWidth="1"/>
    <col min="3" max="3" width="7.5" style="84" customWidth="1"/>
    <col min="4" max="4" width="6.5" style="84" customWidth="1"/>
    <col min="5" max="5" width="7.5" style="84" customWidth="1"/>
    <col min="6" max="16" width="6.5" style="84" customWidth="1"/>
    <col min="17" max="17" width="7.5" style="84" customWidth="1"/>
    <col min="18" max="24" width="6.5" style="84" customWidth="1"/>
    <col min="25" max="16384" width="5.625" style="84"/>
  </cols>
  <sheetData>
    <row r="1" ht="23.25" customHeight="1" spans="1:1">
      <c r="A1" s="84" t="s">
        <v>164</v>
      </c>
    </row>
    <row r="2" s="82" customFormat="1" ht="30.75" customHeight="1" spans="1:24">
      <c r="A2" s="28" t="s">
        <v>165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ht="20.25" customHeight="1" spans="23:23">
      <c r="W3" s="84" t="s">
        <v>3</v>
      </c>
    </row>
    <row r="4" s="83" customFormat="1" ht="24.95" customHeight="1" spans="1:24">
      <c r="A4" s="31" t="s">
        <v>166</v>
      </c>
      <c r="B4" s="31"/>
      <c r="C4" s="31"/>
      <c r="D4" s="31"/>
      <c r="E4" s="31"/>
      <c r="F4" s="31"/>
      <c r="G4" s="31"/>
      <c r="H4" s="31"/>
      <c r="I4" s="31" t="s">
        <v>83</v>
      </c>
      <c r="J4" s="31"/>
      <c r="K4" s="31"/>
      <c r="L4" s="31"/>
      <c r="M4" s="31"/>
      <c r="N4" s="31"/>
      <c r="O4" s="31"/>
      <c r="P4" s="31"/>
      <c r="Q4" s="31" t="s">
        <v>84</v>
      </c>
      <c r="R4" s="31"/>
      <c r="S4" s="31"/>
      <c r="T4" s="31"/>
      <c r="U4" s="31"/>
      <c r="V4" s="31"/>
      <c r="W4" s="31"/>
      <c r="X4" s="31"/>
    </row>
    <row r="5" s="83" customFormat="1" ht="53.25" customHeight="1" spans="1:24">
      <c r="A5" s="31" t="s">
        <v>52</v>
      </c>
      <c r="B5" s="31" t="s">
        <v>167</v>
      </c>
      <c r="C5" s="31" t="s">
        <v>168</v>
      </c>
      <c r="D5" s="31"/>
      <c r="E5" s="31"/>
      <c r="F5" s="85" t="s">
        <v>130</v>
      </c>
      <c r="G5" s="85" t="s">
        <v>128</v>
      </c>
      <c r="H5" s="31" t="s">
        <v>129</v>
      </c>
      <c r="I5" s="31" t="s">
        <v>52</v>
      </c>
      <c r="J5" s="31" t="s">
        <v>167</v>
      </c>
      <c r="K5" s="31" t="s">
        <v>168</v>
      </c>
      <c r="L5" s="31"/>
      <c r="M5" s="31"/>
      <c r="N5" s="85" t="s">
        <v>130</v>
      </c>
      <c r="O5" s="85" t="s">
        <v>128</v>
      </c>
      <c r="P5" s="31" t="s">
        <v>129</v>
      </c>
      <c r="Q5" s="31" t="s">
        <v>52</v>
      </c>
      <c r="R5" s="31" t="s">
        <v>167</v>
      </c>
      <c r="S5" s="31" t="s">
        <v>168</v>
      </c>
      <c r="T5" s="31"/>
      <c r="U5" s="31"/>
      <c r="V5" s="31" t="s">
        <v>130</v>
      </c>
      <c r="W5" s="85" t="s">
        <v>128</v>
      </c>
      <c r="X5" s="31" t="s">
        <v>129</v>
      </c>
    </row>
    <row r="6" s="83" customFormat="1" ht="79.5" customHeight="1" spans="1:24">
      <c r="A6" s="31"/>
      <c r="B6" s="31"/>
      <c r="C6" s="31" t="s">
        <v>9</v>
      </c>
      <c r="D6" s="31" t="s">
        <v>169</v>
      </c>
      <c r="E6" s="31" t="s">
        <v>170</v>
      </c>
      <c r="F6" s="86"/>
      <c r="G6" s="86"/>
      <c r="H6" s="31"/>
      <c r="I6" s="31"/>
      <c r="J6" s="31"/>
      <c r="K6" s="31" t="s">
        <v>9</v>
      </c>
      <c r="L6" s="31" t="s">
        <v>169</v>
      </c>
      <c r="M6" s="31" t="s">
        <v>170</v>
      </c>
      <c r="N6" s="86"/>
      <c r="O6" s="86"/>
      <c r="P6" s="31"/>
      <c r="Q6" s="31"/>
      <c r="R6" s="31"/>
      <c r="S6" s="31" t="s">
        <v>9</v>
      </c>
      <c r="T6" s="31" t="s">
        <v>169</v>
      </c>
      <c r="U6" s="31" t="s">
        <v>170</v>
      </c>
      <c r="V6" s="31"/>
      <c r="W6" s="86"/>
      <c r="X6" s="31"/>
    </row>
    <row r="7" s="56" customFormat="1" ht="24.95" customHeight="1" spans="1:24">
      <c r="A7" s="40">
        <f>C7+F7</f>
        <v>20.5</v>
      </c>
      <c r="B7" s="40">
        <v>0</v>
      </c>
      <c r="C7" s="40">
        <v>11</v>
      </c>
      <c r="D7" s="40">
        <v>0</v>
      </c>
      <c r="E7" s="40">
        <v>11</v>
      </c>
      <c r="F7" s="40">
        <v>9.5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14</v>
      </c>
      <c r="R7" s="40">
        <v>0</v>
      </c>
      <c r="S7" s="40">
        <v>0</v>
      </c>
      <c r="T7" s="40">
        <v>0</v>
      </c>
      <c r="U7" s="40">
        <v>0</v>
      </c>
      <c r="V7" s="40">
        <v>8</v>
      </c>
      <c r="W7" s="40">
        <v>4</v>
      </c>
      <c r="X7" s="40">
        <v>2</v>
      </c>
    </row>
  </sheetData>
  <mergeCells count="22">
    <mergeCell ref="A2:X2"/>
    <mergeCell ref="A4:H4"/>
    <mergeCell ref="I4:P4"/>
    <mergeCell ref="Q4:X4"/>
    <mergeCell ref="C5:E5"/>
    <mergeCell ref="K5:M5"/>
    <mergeCell ref="S5:U5"/>
    <mergeCell ref="A5:A6"/>
    <mergeCell ref="B5:B6"/>
    <mergeCell ref="F5:F6"/>
    <mergeCell ref="G5:G6"/>
    <mergeCell ref="H5:H6"/>
    <mergeCell ref="I5:I6"/>
    <mergeCell ref="J5:J6"/>
    <mergeCell ref="N5:N6"/>
    <mergeCell ref="O5:O6"/>
    <mergeCell ref="P5:P6"/>
    <mergeCell ref="Q5:Q6"/>
    <mergeCell ref="R5:R6"/>
    <mergeCell ref="V5:V6"/>
    <mergeCell ref="W5:W6"/>
    <mergeCell ref="X5:X6"/>
  </mergeCells>
  <printOptions horizontalCentered="1" verticalCentered="1"/>
  <pageMargins left="0" right="0" top="0.984027777777778" bottom="0.984027777777778" header="0.511805555555556" footer="0.51180555555555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workbookViewId="0">
      <selection activeCell="F11" sqref="F11"/>
    </sheetView>
  </sheetViews>
  <sheetFormatPr defaultColWidth="9" defaultRowHeight="13.5"/>
  <cols>
    <col min="1" max="2" width="9" style="76"/>
    <col min="3" max="3" width="12.375" style="76" customWidth="1"/>
    <col min="4" max="8" width="9" style="76"/>
    <col min="9" max="9" width="16" style="76" customWidth="1"/>
    <col min="10" max="10" width="9" style="76"/>
    <col min="11" max="11" width="17.5" style="76" customWidth="1"/>
    <col min="12" max="12" width="15.5" style="76" customWidth="1"/>
    <col min="13" max="16384" width="9" style="76"/>
  </cols>
  <sheetData>
    <row r="1" s="76" customFormat="1" spans="1:1">
      <c r="A1" s="76" t="s">
        <v>171</v>
      </c>
    </row>
    <row r="2" s="23" customFormat="1" ht="38.25" customHeight="1" spans="1:12">
      <c r="A2" s="44" t="s">
        <v>172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="76" customFormat="1" spans="11:11">
      <c r="K3" s="76" t="s">
        <v>3</v>
      </c>
    </row>
    <row r="4" s="77" customFormat="1" ht="24.95" customHeight="1" spans="1:12">
      <c r="A4" s="30" t="s">
        <v>42</v>
      </c>
      <c r="B4" s="30"/>
      <c r="C4" s="30" t="s">
        <v>43</v>
      </c>
      <c r="D4" s="78" t="s">
        <v>86</v>
      </c>
      <c r="E4" s="78"/>
      <c r="F4" s="78"/>
      <c r="G4" s="78"/>
      <c r="H4" s="78"/>
      <c r="I4" s="78"/>
      <c r="J4" s="78"/>
      <c r="K4" s="78"/>
      <c r="L4" s="30" t="s">
        <v>87</v>
      </c>
    </row>
    <row r="5" s="77" customFormat="1" ht="39.75" customHeight="1" spans="1:12">
      <c r="A5" s="30" t="s">
        <v>46</v>
      </c>
      <c r="B5" s="30" t="s">
        <v>47</v>
      </c>
      <c r="C5" s="30"/>
      <c r="D5" s="30" t="s">
        <v>9</v>
      </c>
      <c r="E5" s="30" t="s">
        <v>173</v>
      </c>
      <c r="F5" s="30" t="s">
        <v>174</v>
      </c>
      <c r="G5" s="30" t="s">
        <v>175</v>
      </c>
      <c r="H5" s="30" t="s">
        <v>176</v>
      </c>
      <c r="I5" s="30" t="s">
        <v>177</v>
      </c>
      <c r="J5" s="30" t="s">
        <v>163</v>
      </c>
      <c r="K5" s="30" t="s">
        <v>178</v>
      </c>
      <c r="L5" s="30"/>
    </row>
    <row r="6" s="77" customFormat="1" ht="24.95" customHeight="1" spans="1:12">
      <c r="A6" s="79"/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="77" customFormat="1" ht="24.95" customHeight="1" spans="1:12">
      <c r="A7" s="79"/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="77" customFormat="1" ht="24.95" customHeight="1" spans="1:12">
      <c r="A8" s="79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="77" customFormat="1" ht="24.95" customHeight="1" spans="1:12">
      <c r="A9" s="79"/>
      <c r="B9" s="80"/>
      <c r="C9" s="81"/>
      <c r="D9" s="81"/>
      <c r="E9" s="81"/>
      <c r="F9" s="81"/>
      <c r="G9" s="81"/>
      <c r="H9" s="81"/>
      <c r="I9" s="81"/>
      <c r="J9" s="81"/>
      <c r="K9" s="81"/>
      <c r="L9" s="81"/>
    </row>
    <row r="10" s="77" customFormat="1" ht="24.95" customHeight="1" spans="1:12">
      <c r="A10" s="79"/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</row>
    <row r="11" s="77" customFormat="1" ht="24.95" customHeight="1" spans="1:12">
      <c r="A11" s="79"/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="77" customFormat="1" spans="1:1">
      <c r="A12" s="77" t="s">
        <v>179</v>
      </c>
    </row>
  </sheetData>
  <mergeCells count="5">
    <mergeCell ref="A2:L2"/>
    <mergeCell ref="A4:B4"/>
    <mergeCell ref="D4:K4"/>
    <mergeCell ref="C4:C5"/>
    <mergeCell ref="L4:L5"/>
  </mergeCells>
  <printOptions horizontalCentered="1" verticalCentered="1"/>
  <pageMargins left="0.156944444444444" right="0.156944444444444" top="0.984027777777778" bottom="0.984027777777778" header="0.511805555555556" footer="0.5118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3"/>
  <sheetViews>
    <sheetView workbookViewId="0">
      <selection activeCell="C9" sqref="C9"/>
    </sheetView>
  </sheetViews>
  <sheetFormatPr defaultColWidth="9" defaultRowHeight="12" customHeight="1" outlineLevelCol="5"/>
  <cols>
    <col min="1" max="1" width="36.5" style="6" customWidth="1"/>
    <col min="2" max="2" width="14.875" style="59" customWidth="1"/>
    <col min="3" max="3" width="36.375" style="6" customWidth="1"/>
    <col min="4" max="4" width="12.25" style="59" customWidth="1"/>
    <col min="5" max="5" width="17.75" style="59" customWidth="1"/>
    <col min="6" max="6" width="24" style="59" customWidth="1"/>
    <col min="7" max="16384" width="9" style="6"/>
  </cols>
  <sheetData>
    <row r="1" customHeight="1" spans="1:1">
      <c r="A1" s="1" t="s">
        <v>180</v>
      </c>
    </row>
    <row r="2" ht="27" customHeight="1" spans="1:6">
      <c r="A2" s="44" t="s">
        <v>181</v>
      </c>
      <c r="B2" s="28"/>
      <c r="C2" s="44"/>
      <c r="D2" s="28"/>
      <c r="E2" s="28"/>
      <c r="F2" s="28"/>
    </row>
    <row r="3" s="1" customFormat="1" customHeight="1" spans="2:6">
      <c r="B3" s="25"/>
      <c r="C3" s="1"/>
      <c r="D3" s="25"/>
      <c r="E3" s="25"/>
      <c r="F3" s="25" t="s">
        <v>3</v>
      </c>
    </row>
    <row r="4" s="3" customFormat="1" ht="28.5" customHeight="1" spans="1:6">
      <c r="A4" s="60" t="s">
        <v>4</v>
      </c>
      <c r="B4" s="61"/>
      <c r="C4" s="60" t="s">
        <v>5</v>
      </c>
      <c r="D4" s="61"/>
      <c r="E4" s="61"/>
      <c r="F4" s="61"/>
    </row>
    <row r="5" s="3" customFormat="1" ht="23.25" customHeight="1" spans="1:6">
      <c r="A5" s="60" t="s">
        <v>6</v>
      </c>
      <c r="B5" s="62" t="s">
        <v>7</v>
      </c>
      <c r="C5" s="60" t="s">
        <v>8</v>
      </c>
      <c r="D5" s="62" t="s">
        <v>7</v>
      </c>
      <c r="E5" s="61"/>
      <c r="F5" s="61"/>
    </row>
    <row r="6" s="3" customFormat="1" ht="24" customHeight="1" spans="1:6">
      <c r="A6" s="63"/>
      <c r="B6" s="61"/>
      <c r="C6" s="63"/>
      <c r="D6" s="62" t="s">
        <v>9</v>
      </c>
      <c r="E6" s="62" t="s">
        <v>10</v>
      </c>
      <c r="F6" s="62" t="s">
        <v>11</v>
      </c>
    </row>
    <row r="7" s="57" customFormat="1" ht="25" customHeight="1" spans="1:6">
      <c r="A7" s="64" t="s">
        <v>12</v>
      </c>
      <c r="B7" s="65">
        <v>6238.434</v>
      </c>
      <c r="C7" s="64" t="s">
        <v>13</v>
      </c>
      <c r="D7" s="65">
        <f>SUM(D8:D27)</f>
        <v>6238.434</v>
      </c>
      <c r="E7" s="65">
        <f t="shared" ref="E7:F7" si="0">SUM(E8:E27)</f>
        <v>6238.434</v>
      </c>
      <c r="F7" s="65">
        <f t="shared" si="0"/>
        <v>0</v>
      </c>
    </row>
    <row r="8" s="3" customFormat="1" ht="25" customHeight="1" spans="1:6">
      <c r="A8" s="66" t="s">
        <v>14</v>
      </c>
      <c r="B8" s="67">
        <v>6238.434</v>
      </c>
      <c r="C8" s="66" t="s">
        <v>15</v>
      </c>
      <c r="D8" s="68">
        <v>0</v>
      </c>
      <c r="E8" s="68">
        <v>0</v>
      </c>
      <c r="F8" s="68">
        <v>0</v>
      </c>
    </row>
    <row r="9" s="3" customFormat="1" ht="25" customHeight="1" spans="1:6">
      <c r="A9" s="66" t="s">
        <v>16</v>
      </c>
      <c r="B9" s="68">
        <v>0</v>
      </c>
      <c r="C9" s="66" t="s">
        <v>17</v>
      </c>
      <c r="D9" s="68">
        <v>0</v>
      </c>
      <c r="E9" s="68">
        <v>0</v>
      </c>
      <c r="F9" s="68">
        <v>0</v>
      </c>
    </row>
    <row r="10" s="3" customFormat="1" ht="25" customHeight="1" spans="1:6">
      <c r="A10" s="66" t="s">
        <v>182</v>
      </c>
      <c r="B10" s="68">
        <v>0</v>
      </c>
      <c r="C10" s="66" t="s">
        <v>18</v>
      </c>
      <c r="D10" s="68">
        <v>3</v>
      </c>
      <c r="E10" s="68">
        <v>3</v>
      </c>
      <c r="F10" s="68">
        <v>0</v>
      </c>
    </row>
    <row r="11" s="3" customFormat="1" ht="25" customHeight="1" spans="1:6">
      <c r="A11" s="66" t="s">
        <v>183</v>
      </c>
      <c r="B11" s="68">
        <v>0</v>
      </c>
      <c r="C11" s="66" t="s">
        <v>19</v>
      </c>
      <c r="D11" s="68">
        <v>0</v>
      </c>
      <c r="E11" s="68">
        <v>0</v>
      </c>
      <c r="F11" s="68">
        <v>0</v>
      </c>
    </row>
    <row r="12" s="3" customFormat="1" ht="25" customHeight="1" spans="1:6">
      <c r="A12" s="66" t="s">
        <v>184</v>
      </c>
      <c r="B12" s="68">
        <v>0</v>
      </c>
      <c r="C12" s="66" t="s">
        <v>20</v>
      </c>
      <c r="D12" s="68">
        <v>0</v>
      </c>
      <c r="E12" s="68">
        <v>0</v>
      </c>
      <c r="F12" s="68">
        <v>0</v>
      </c>
    </row>
    <row r="13" s="3" customFormat="1" ht="25" customHeight="1" spans="1:6">
      <c r="A13" s="69"/>
      <c r="B13" s="68"/>
      <c r="C13" s="66" t="s">
        <v>21</v>
      </c>
      <c r="D13" s="68">
        <v>0</v>
      </c>
      <c r="E13" s="68">
        <v>0</v>
      </c>
      <c r="F13" s="68">
        <v>0</v>
      </c>
    </row>
    <row r="14" s="3" customFormat="1" ht="25" customHeight="1" spans="1:6">
      <c r="A14" s="69"/>
      <c r="B14" s="68"/>
      <c r="C14" s="66" t="s">
        <v>22</v>
      </c>
      <c r="D14" s="68">
        <v>0</v>
      </c>
      <c r="E14" s="68">
        <v>0</v>
      </c>
      <c r="F14" s="68">
        <v>0</v>
      </c>
    </row>
    <row r="15" s="3" customFormat="1" ht="25" customHeight="1" spans="1:6">
      <c r="A15" s="69"/>
      <c r="B15" s="68"/>
      <c r="C15" s="66" t="s">
        <v>23</v>
      </c>
      <c r="D15" s="68">
        <v>195.07816</v>
      </c>
      <c r="E15" s="68">
        <v>195.07816</v>
      </c>
      <c r="F15" s="68">
        <v>0</v>
      </c>
    </row>
    <row r="16" s="3" customFormat="1" ht="25" customHeight="1" spans="1:6">
      <c r="A16" s="69"/>
      <c r="B16" s="68"/>
      <c r="C16" s="66" t="s">
        <v>24</v>
      </c>
      <c r="D16" s="68">
        <v>85.15354</v>
      </c>
      <c r="E16" s="68">
        <v>85.15354</v>
      </c>
      <c r="F16" s="68">
        <v>0</v>
      </c>
    </row>
    <row r="17" s="3" customFormat="1" ht="25" customHeight="1" spans="1:6">
      <c r="A17" s="69"/>
      <c r="B17" s="68"/>
      <c r="C17" s="66" t="s">
        <v>25</v>
      </c>
      <c r="D17" s="68">
        <v>0</v>
      </c>
      <c r="E17" s="68">
        <v>0</v>
      </c>
      <c r="F17" s="68">
        <v>0</v>
      </c>
    </row>
    <row r="18" s="3" customFormat="1" ht="25" customHeight="1" spans="1:6">
      <c r="A18" s="69"/>
      <c r="B18" s="68"/>
      <c r="C18" s="66" t="s">
        <v>26</v>
      </c>
      <c r="D18" s="68">
        <v>4519.00162</v>
      </c>
      <c r="E18" s="68">
        <v>4519.00162</v>
      </c>
      <c r="F18" s="68">
        <v>0</v>
      </c>
    </row>
    <row r="19" s="3" customFormat="1" ht="25" customHeight="1" spans="1:6">
      <c r="A19" s="69"/>
      <c r="B19" s="68"/>
      <c r="C19" s="66" t="s">
        <v>27</v>
      </c>
      <c r="D19" s="68">
        <v>0</v>
      </c>
      <c r="E19" s="68">
        <v>0</v>
      </c>
      <c r="F19" s="68">
        <v>0</v>
      </c>
    </row>
    <row r="20" s="3" customFormat="1" ht="25" customHeight="1" spans="1:6">
      <c r="A20" s="69"/>
      <c r="B20" s="68"/>
      <c r="C20" s="66" t="s">
        <v>28</v>
      </c>
      <c r="D20" s="68">
        <v>0</v>
      </c>
      <c r="E20" s="68">
        <v>0</v>
      </c>
      <c r="F20" s="68">
        <v>0</v>
      </c>
    </row>
    <row r="21" s="3" customFormat="1" ht="25" customHeight="1" spans="1:6">
      <c r="A21" s="69"/>
      <c r="B21" s="68"/>
      <c r="C21" s="66" t="s">
        <v>29</v>
      </c>
      <c r="D21" s="68">
        <v>0</v>
      </c>
      <c r="E21" s="68">
        <v>0</v>
      </c>
      <c r="F21" s="68">
        <v>0</v>
      </c>
    </row>
    <row r="22" s="3" customFormat="1" ht="25" customHeight="1" spans="1:6">
      <c r="A22" s="69"/>
      <c r="B22" s="68"/>
      <c r="C22" s="66" t="s">
        <v>30</v>
      </c>
      <c r="D22" s="68">
        <v>0</v>
      </c>
      <c r="E22" s="68">
        <v>0</v>
      </c>
      <c r="F22" s="68">
        <v>0</v>
      </c>
    </row>
    <row r="23" s="3" customFormat="1" ht="25" customHeight="1" spans="1:6">
      <c r="A23" s="69"/>
      <c r="B23" s="68"/>
      <c r="C23" s="66" t="s">
        <v>31</v>
      </c>
      <c r="D23" s="68">
        <v>0</v>
      </c>
      <c r="E23" s="68">
        <v>0</v>
      </c>
      <c r="F23" s="68">
        <v>0</v>
      </c>
    </row>
    <row r="24" s="3" customFormat="1" ht="25" customHeight="1" spans="1:6">
      <c r="A24" s="69"/>
      <c r="B24" s="68"/>
      <c r="C24" s="66" t="s">
        <v>32</v>
      </c>
      <c r="D24" s="68">
        <v>0</v>
      </c>
      <c r="E24" s="68">
        <v>0</v>
      </c>
      <c r="F24" s="68">
        <v>0</v>
      </c>
    </row>
    <row r="25" s="3" customFormat="1" ht="25" customHeight="1" spans="1:6">
      <c r="A25" s="69"/>
      <c r="B25" s="68"/>
      <c r="C25" s="66" t="s">
        <v>33</v>
      </c>
      <c r="D25" s="68">
        <v>1436.20068</v>
      </c>
      <c r="E25" s="68">
        <v>1436.20068</v>
      </c>
      <c r="F25" s="68">
        <v>0</v>
      </c>
    </row>
    <row r="26" s="3" customFormat="1" ht="25" customHeight="1" spans="1:6">
      <c r="A26" s="69"/>
      <c r="B26" s="68"/>
      <c r="C26" s="66" t="s">
        <v>34</v>
      </c>
      <c r="D26" s="68">
        <v>0</v>
      </c>
      <c r="E26" s="68">
        <v>0</v>
      </c>
      <c r="F26" s="68">
        <v>0</v>
      </c>
    </row>
    <row r="27" s="3" customFormat="1" ht="25" customHeight="1" spans="1:6">
      <c r="A27" s="69"/>
      <c r="B27" s="68"/>
      <c r="C27" s="66" t="s">
        <v>35</v>
      </c>
      <c r="D27" s="68">
        <v>0</v>
      </c>
      <c r="E27" s="68">
        <v>0</v>
      </c>
      <c r="F27" s="68">
        <v>0</v>
      </c>
    </row>
    <row r="28" s="3" customFormat="1" ht="25" customHeight="1" spans="1:6">
      <c r="A28" s="70" t="s">
        <v>36</v>
      </c>
      <c r="B28" s="61">
        <v>0</v>
      </c>
      <c r="C28" s="71"/>
      <c r="D28" s="68"/>
      <c r="E28" s="68"/>
      <c r="F28" s="68"/>
    </row>
    <row r="29" s="3" customFormat="1" ht="25" customHeight="1" spans="1:6">
      <c r="A29" s="72" t="s">
        <v>185</v>
      </c>
      <c r="B29" s="68">
        <v>0</v>
      </c>
      <c r="C29" s="70" t="s">
        <v>186</v>
      </c>
      <c r="D29" s="61">
        <f>SUM(D30:D31)</f>
        <v>0</v>
      </c>
      <c r="E29" s="61">
        <f t="shared" ref="E29:F29" si="1">SUM(E30:E31)</f>
        <v>0</v>
      </c>
      <c r="F29" s="61">
        <f t="shared" si="1"/>
        <v>0</v>
      </c>
    </row>
    <row r="30" s="3" customFormat="1" ht="25" customHeight="1" spans="1:6">
      <c r="A30" s="73" t="s">
        <v>187</v>
      </c>
      <c r="B30" s="68">
        <v>0</v>
      </c>
      <c r="C30" s="73" t="s">
        <v>188</v>
      </c>
      <c r="D30" s="68">
        <v>0</v>
      </c>
      <c r="E30" s="68">
        <v>0</v>
      </c>
      <c r="F30" s="68">
        <v>0</v>
      </c>
    </row>
    <row r="31" s="3" customFormat="1" ht="25" customHeight="1" spans="1:6">
      <c r="A31" s="74"/>
      <c r="B31" s="68"/>
      <c r="C31" s="73" t="s">
        <v>189</v>
      </c>
      <c r="D31" s="68">
        <v>0</v>
      </c>
      <c r="E31" s="68">
        <v>0</v>
      </c>
      <c r="F31" s="68">
        <v>0</v>
      </c>
    </row>
    <row r="32" s="57" customFormat="1" ht="25" customHeight="1" spans="1:6">
      <c r="A32" s="60" t="s">
        <v>38</v>
      </c>
      <c r="B32" s="65">
        <v>6238.434</v>
      </c>
      <c r="C32" s="60" t="s">
        <v>39</v>
      </c>
      <c r="D32" s="61">
        <f>D7+D29</f>
        <v>6238.434</v>
      </c>
      <c r="E32" s="61">
        <f t="shared" ref="E32:F32" si="2">E7+E29</f>
        <v>6238.434</v>
      </c>
      <c r="F32" s="61">
        <f t="shared" si="2"/>
        <v>0</v>
      </c>
    </row>
    <row r="33" s="58" customFormat="1" customHeight="1" spans="2:6">
      <c r="B33" s="75"/>
      <c r="D33" s="75"/>
      <c r="E33" s="75"/>
      <c r="F33" s="75"/>
    </row>
  </sheetData>
  <mergeCells count="7">
    <mergeCell ref="A2:F2"/>
    <mergeCell ref="A4:B4"/>
    <mergeCell ref="C4:F4"/>
    <mergeCell ref="D5:F5"/>
    <mergeCell ref="A5:A6"/>
    <mergeCell ref="B5:B6"/>
    <mergeCell ref="C5:C6"/>
  </mergeCells>
  <printOptions horizontalCentered="1" verticalCentered="1"/>
  <pageMargins left="0.156944444444444" right="0.156944444444444" top="0.984027777777778" bottom="0.984027777777778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0"/>
  <sheetViews>
    <sheetView workbookViewId="0">
      <selection activeCell="C9" sqref="C9"/>
    </sheetView>
  </sheetViews>
  <sheetFormatPr defaultColWidth="9" defaultRowHeight="25.5" customHeight="1"/>
  <cols>
    <col min="1" max="1" width="10.25" style="6" customWidth="1"/>
    <col min="2" max="2" width="35.875" style="6" customWidth="1"/>
    <col min="3" max="3" width="12" style="43" customWidth="1"/>
    <col min="4" max="4" width="9.625" style="43" customWidth="1"/>
    <col min="5" max="5" width="11.75" style="43" customWidth="1"/>
    <col min="6" max="7" width="14.75" style="43" customWidth="1"/>
    <col min="8" max="8" width="7.75" style="43" customWidth="1"/>
    <col min="9" max="9" width="8.125" style="43" customWidth="1"/>
    <col min="10" max="10" width="17.625" style="43" customWidth="1"/>
    <col min="11" max="11" width="9.375" style="43" customWidth="1"/>
    <col min="12" max="12" width="8" style="43" customWidth="1"/>
    <col min="13" max="13" width="9.875" style="43" customWidth="1"/>
    <col min="14" max="14" width="9.375" style="43" customWidth="1"/>
    <col min="15" max="16384" width="9" style="6"/>
  </cols>
  <sheetData>
    <row r="1" s="1" customFormat="1" ht="25" customHeight="1" spans="1:14">
      <c r="A1" s="1" t="s">
        <v>190</v>
      </c>
      <c r="B1" s="1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="42" customFormat="1" customHeight="1" spans="1:14">
      <c r="A2" s="44" t="s">
        <v>191</v>
      </c>
      <c r="B2" s="44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="3" customFormat="1" ht="25" customHeight="1" spans="3:14">
      <c r="C3" s="45"/>
      <c r="D3" s="45"/>
      <c r="E3" s="45"/>
      <c r="F3" s="45"/>
      <c r="G3" s="45"/>
      <c r="H3" s="45"/>
      <c r="I3" s="45"/>
      <c r="J3" s="45"/>
      <c r="K3" s="45"/>
      <c r="L3" s="55" t="s">
        <v>3</v>
      </c>
      <c r="M3" s="56"/>
      <c r="N3" s="56"/>
    </row>
    <row r="4" s="24" customFormat="1" ht="25" customHeight="1" spans="1:14">
      <c r="A4" s="29" t="s">
        <v>42</v>
      </c>
      <c r="B4" s="30"/>
      <c r="C4" s="46" t="s">
        <v>52</v>
      </c>
      <c r="D4" s="46" t="s">
        <v>192</v>
      </c>
      <c r="E4" s="46" t="s">
        <v>193</v>
      </c>
      <c r="F4" s="31"/>
      <c r="G4" s="31"/>
      <c r="H4" s="46" t="s">
        <v>194</v>
      </c>
      <c r="I4" s="46" t="s">
        <v>195</v>
      </c>
      <c r="J4" s="31"/>
      <c r="K4" s="46" t="s">
        <v>196</v>
      </c>
      <c r="L4" s="46" t="s">
        <v>197</v>
      </c>
      <c r="M4" s="46" t="s">
        <v>198</v>
      </c>
      <c r="N4" s="46" t="s">
        <v>199</v>
      </c>
    </row>
    <row r="5" s="24" customFormat="1" ht="25" customHeight="1" spans="1:14">
      <c r="A5" s="29" t="s">
        <v>46</v>
      </c>
      <c r="B5" s="29" t="s">
        <v>47</v>
      </c>
      <c r="C5" s="31"/>
      <c r="D5" s="31"/>
      <c r="E5" s="46" t="s">
        <v>9</v>
      </c>
      <c r="F5" s="46" t="s">
        <v>200</v>
      </c>
      <c r="G5" s="46" t="s">
        <v>201</v>
      </c>
      <c r="H5" s="31"/>
      <c r="I5" s="46" t="s">
        <v>202</v>
      </c>
      <c r="J5" s="46" t="s">
        <v>203</v>
      </c>
      <c r="K5" s="31"/>
      <c r="L5" s="31"/>
      <c r="M5" s="31"/>
      <c r="N5" s="31"/>
    </row>
    <row r="6" s="3" customFormat="1" ht="25" customHeight="1" spans="1:14">
      <c r="A6" s="47"/>
      <c r="B6" s="48" t="s">
        <v>52</v>
      </c>
      <c r="C6" s="34">
        <f>SUM(C7:C20)</f>
        <v>6238.434</v>
      </c>
      <c r="D6" s="34">
        <f t="shared" ref="D6:N6" si="0">SUM(D7:D20)</f>
        <v>0</v>
      </c>
      <c r="E6" s="34">
        <f t="shared" si="0"/>
        <v>6238.434</v>
      </c>
      <c r="F6" s="34">
        <f t="shared" si="0"/>
        <v>6238.434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  <c r="N6" s="34">
        <f t="shared" si="0"/>
        <v>0</v>
      </c>
    </row>
    <row r="7" s="3" customFormat="1" ht="25" customHeight="1" spans="1:14">
      <c r="A7" s="49" t="s">
        <v>53</v>
      </c>
      <c r="B7" s="50" t="s">
        <v>54</v>
      </c>
      <c r="C7" s="38">
        <v>3</v>
      </c>
      <c r="D7" s="40">
        <v>0</v>
      </c>
      <c r="E7" s="38">
        <v>3</v>
      </c>
      <c r="F7" s="38">
        <v>3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</row>
    <row r="8" s="3" customFormat="1" ht="25" customHeight="1" spans="1:14">
      <c r="A8" s="49" t="s">
        <v>55</v>
      </c>
      <c r="B8" s="51" t="s">
        <v>56</v>
      </c>
      <c r="C8" s="38">
        <v>112.3064</v>
      </c>
      <c r="D8" s="40">
        <v>0</v>
      </c>
      <c r="E8" s="38">
        <v>112.3064</v>
      </c>
      <c r="F8" s="38">
        <v>112.3064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</row>
    <row r="9" s="3" customFormat="1" ht="25" customHeight="1" spans="1:14">
      <c r="A9" s="49" t="s">
        <v>57</v>
      </c>
      <c r="B9" s="51" t="s">
        <v>58</v>
      </c>
      <c r="C9" s="38">
        <v>44.92256</v>
      </c>
      <c r="D9" s="40">
        <v>0</v>
      </c>
      <c r="E9" s="38">
        <v>44.92256</v>
      </c>
      <c r="F9" s="38">
        <v>44.92256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</row>
    <row r="10" s="3" customFormat="1" ht="25" customHeight="1" spans="1:14">
      <c r="A10" s="49" t="s">
        <v>59</v>
      </c>
      <c r="B10" s="51" t="s">
        <v>60</v>
      </c>
      <c r="C10" s="38">
        <v>37.8492</v>
      </c>
      <c r="D10" s="40">
        <v>0</v>
      </c>
      <c r="E10" s="38">
        <v>37.8492</v>
      </c>
      <c r="F10" s="38">
        <v>37.8492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</row>
    <row r="11" s="3" customFormat="1" ht="25" customHeight="1" spans="1:14">
      <c r="A11" s="49" t="s">
        <v>61</v>
      </c>
      <c r="B11" s="51" t="s">
        <v>62</v>
      </c>
      <c r="C11" s="38">
        <v>5.368168</v>
      </c>
      <c r="D11" s="40">
        <v>0</v>
      </c>
      <c r="E11" s="38">
        <v>5.368168</v>
      </c>
      <c r="F11" s="38">
        <v>5.368168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</row>
    <row r="12" s="3" customFormat="1" ht="25" customHeight="1" spans="1:14">
      <c r="A12" s="52" t="s">
        <v>63</v>
      </c>
      <c r="B12" s="53" t="s">
        <v>64</v>
      </c>
      <c r="C12" s="38">
        <v>39.554392</v>
      </c>
      <c r="D12" s="40">
        <v>0</v>
      </c>
      <c r="E12" s="38">
        <v>39.554392</v>
      </c>
      <c r="F12" s="38">
        <v>39.554392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</row>
    <row r="13" s="3" customFormat="1" ht="25" customHeight="1" spans="1:14">
      <c r="A13" s="54" t="s">
        <v>65</v>
      </c>
      <c r="B13" s="37" t="s">
        <v>66</v>
      </c>
      <c r="C13" s="38">
        <v>40.23098</v>
      </c>
      <c r="D13" s="40">
        <v>0</v>
      </c>
      <c r="E13" s="38">
        <v>40.23098</v>
      </c>
      <c r="F13" s="38">
        <v>40.23098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</row>
    <row r="14" s="1" customFormat="1" ht="25" customHeight="1" spans="1:14">
      <c r="A14" s="54" t="s">
        <v>67</v>
      </c>
      <c r="B14" s="37" t="s">
        <v>68</v>
      </c>
      <c r="C14" s="38">
        <v>114.2478</v>
      </c>
      <c r="D14" s="40">
        <v>0</v>
      </c>
      <c r="E14" s="38">
        <v>114.2478</v>
      </c>
      <c r="F14" s="38">
        <v>114.2478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</row>
    <row r="15" s="1" customFormat="1" ht="25" customHeight="1" spans="1:14">
      <c r="A15" s="54" t="s">
        <v>69</v>
      </c>
      <c r="B15" s="37" t="s">
        <v>70</v>
      </c>
      <c r="C15" s="38">
        <v>997.75382</v>
      </c>
      <c r="D15" s="40">
        <v>0</v>
      </c>
      <c r="E15" s="38">
        <v>997.75382</v>
      </c>
      <c r="F15" s="38">
        <v>997.75382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</row>
    <row r="16" s="1" customFormat="1" ht="25" customHeight="1" spans="1:14">
      <c r="A16" s="54" t="s">
        <v>71</v>
      </c>
      <c r="B16" s="37" t="s">
        <v>72</v>
      </c>
      <c r="C16" s="38">
        <v>380</v>
      </c>
      <c r="D16" s="40">
        <v>0</v>
      </c>
      <c r="E16" s="38">
        <v>380</v>
      </c>
      <c r="F16" s="38">
        <v>380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</row>
    <row r="17" s="1" customFormat="1" ht="25" customHeight="1" spans="1:14">
      <c r="A17" s="54" t="s">
        <v>73</v>
      </c>
      <c r="B17" s="37" t="s">
        <v>74</v>
      </c>
      <c r="C17" s="38">
        <v>3027</v>
      </c>
      <c r="D17" s="40">
        <v>0</v>
      </c>
      <c r="E17" s="38">
        <v>3027</v>
      </c>
      <c r="F17" s="38">
        <v>3027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</row>
    <row r="18" s="1" customFormat="1" ht="25" customHeight="1" spans="1:14">
      <c r="A18" s="54" t="s">
        <v>75</v>
      </c>
      <c r="B18" s="37" t="s">
        <v>76</v>
      </c>
      <c r="C18" s="38">
        <v>1302</v>
      </c>
      <c r="D18" s="40">
        <v>0</v>
      </c>
      <c r="E18" s="38">
        <v>1302</v>
      </c>
      <c r="F18" s="38">
        <v>1302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</row>
    <row r="19" s="1" customFormat="1" ht="25" customHeight="1" spans="1:14">
      <c r="A19" s="54" t="s">
        <v>77</v>
      </c>
      <c r="B19" s="37" t="s">
        <v>78</v>
      </c>
      <c r="C19" s="38">
        <v>78.87486</v>
      </c>
      <c r="D19" s="40">
        <v>0</v>
      </c>
      <c r="E19" s="38">
        <v>78.87486</v>
      </c>
      <c r="F19" s="38">
        <v>78.87486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</row>
    <row r="20" s="1" customFormat="1" ht="25" customHeight="1" spans="1:14">
      <c r="A20" s="54" t="s">
        <v>79</v>
      </c>
      <c r="B20" s="37" t="s">
        <v>80</v>
      </c>
      <c r="C20" s="38">
        <v>55.32582</v>
      </c>
      <c r="D20" s="40">
        <v>0</v>
      </c>
      <c r="E20" s="38">
        <v>55.32582</v>
      </c>
      <c r="F20" s="38">
        <v>55.32582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</row>
  </sheetData>
  <mergeCells count="12">
    <mergeCell ref="A2:N2"/>
    <mergeCell ref="L3:N3"/>
    <mergeCell ref="A4:B4"/>
    <mergeCell ref="E4:G4"/>
    <mergeCell ref="I4:J4"/>
    <mergeCell ref="C4:C5"/>
    <mergeCell ref="D4:D5"/>
    <mergeCell ref="H4:H5"/>
    <mergeCell ref="K4:K5"/>
    <mergeCell ref="L4:L5"/>
    <mergeCell ref="M4:M5"/>
    <mergeCell ref="N4:N5"/>
  </mergeCells>
  <printOptions horizontalCentered="1" verticalCentered="1"/>
  <pageMargins left="0.156944444444444" right="0.156944444444444" top="0.393055555555556" bottom="0.393055555555556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首页</vt:lpstr>
      <vt:lpstr>1.财政拨款收支预算总表</vt:lpstr>
      <vt:lpstr>2.财政拨款支出预算总表</vt:lpstr>
      <vt:lpstr>3.一般公共预算支出表</vt:lpstr>
      <vt:lpstr>4.一般公共预算基本支出表</vt:lpstr>
      <vt:lpstr>5.一般公共预算“三公”经费、会议费、培训费支出预算表</vt:lpstr>
      <vt:lpstr>6.政府性基金预算支出表</vt:lpstr>
      <vt:lpstr>7.部门收支预算总表</vt:lpstr>
      <vt:lpstr>8.部门收入总表</vt:lpstr>
      <vt:lpstr>9.部门支出总表</vt:lpstr>
      <vt:lpstr>10.政府采购预算表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赵惠玲</cp:lastModifiedBy>
  <dcterms:created xsi:type="dcterms:W3CDTF">2018-01-18T13:24:00Z</dcterms:created>
  <cp:lastPrinted>2019-04-02T13:02:00Z</cp:lastPrinted>
  <dcterms:modified xsi:type="dcterms:W3CDTF">2019-04-07T16:09:43Z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2052-10.1.0.5989</vt:lpwstr>
  </property>
</Properties>
</file>