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465" tabRatio="740" firstSheet="4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<sst xmlns="http://schemas.openxmlformats.org/spreadsheetml/2006/main" count="422" uniqueCount="270">
  <si>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</si>
  <si>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</si>
  <si>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</si>
  <si>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</si>
  <si>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</si>
  <si>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</si>
  <si>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</si>
  <si>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</si>
  <si>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</si>
  <si>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</si>
  <si>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</si>
  <si>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</si>
  <si>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</si>
  <si>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</si>
  <si>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</si>
  <si>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</si>
  <si>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</si>
  <si>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</si>
  <si>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</si>
  <si>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</si>
  <si>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</si>
  <si>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</si>
  <si>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</si>
  <si>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</si>
  <si>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</si>
  <si>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</si>
  <si>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</si>
  <si>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</si>
  <si>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</si>
  <si>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</si>
  <si>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</si>
  <si>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</si>
  <si>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</si>
  <si>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</si>
  <si>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</si>
  <si>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</si>
  <si>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</si>
  <si>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</si>
  <si>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</si>
  <si>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</si>
  <si>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</si>
  <si>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</si>
  <si>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</si>
  <si>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</si>
  <si>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</si>
  <si>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</si>
  <si>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</si>
  <si>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</si>
  <si>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</si>
  <si>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</si>
  <si>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</si>
  <si>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</si>
  <si>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</si>
  <si>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</si>
  <si>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2080504</t>
  </si>
  <si>
    <t>未归口管理的行政单位离退休</t>
  </si>
  <si>
    <t>　　2080505</t>
  </si>
  <si>
    <t>机关事业单位基本养老保险缴费支出</t>
  </si>
  <si>
    <t>　　2080506</t>
  </si>
  <si>
    <t>机关事业单位职业年金缴费支出</t>
  </si>
  <si>
    <t>　　2080599</t>
  </si>
  <si>
    <t>其他行政事业单位离退休支出</t>
  </si>
  <si>
    <t>　　2101102</t>
  </si>
  <si>
    <t>事业单位医疗</t>
  </si>
  <si>
    <t>　　2101103</t>
  </si>
  <si>
    <t>公务员医疗补助</t>
  </si>
  <si>
    <t>　　2110402</t>
  </si>
  <si>
    <t>农村环境保护</t>
  </si>
  <si>
    <t>　　2120104</t>
  </si>
  <si>
    <t>城管执法</t>
  </si>
  <si>
    <t>　　2120199</t>
  </si>
  <si>
    <t>其他城乡社区管理事务支出</t>
  </si>
  <si>
    <t>　　2210201</t>
  </si>
  <si>
    <t>住房公积金</t>
  </si>
  <si>
    <t>　　2210203</t>
  </si>
  <si>
    <t>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</si>
  <si>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</si>
  <si>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</si>
  <si>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</si>
  <si>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</si>
  <si>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</si>
  <si>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</si>
  <si>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</si>
  <si>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</si>
  <si>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</si>
  <si>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</si>
  <si>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</si>
  <si>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</si>
  <si>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</si>
  <si>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</si>
  <si>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</si>
  <si>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2101102</t>
  </si>
  <si>
    <t>　　事业单位医疗</t>
  </si>
  <si>
    <t>2101103</t>
  </si>
  <si>
    <t>　　公务员医疗补助</t>
  </si>
  <si>
    <t>2110402</t>
  </si>
  <si>
    <t>　　农村环境保护</t>
  </si>
  <si>
    <t>2120104</t>
  </si>
  <si>
    <t>　　城管执法</t>
  </si>
  <si>
    <t xml:space="preserve">  一般行政管理事务</t>
  </si>
  <si>
    <t xml:space="preserve">  城乡社区环境卫生</t>
  </si>
  <si>
    <t>2120199</t>
  </si>
  <si>
    <t>　　其他城乡社区管理事务支出</t>
  </si>
  <si>
    <t>2210201</t>
  </si>
  <si>
    <t>　　住房公积金</t>
  </si>
  <si>
    <t>2210203</t>
  </si>
  <si>
    <t>　　购房补贴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</si>
  <si>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</si>
  <si>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</si>
  <si>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</si>
  <si>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</si>
  <si>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</si>
  <si>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</si>
  <si>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</si>
  <si>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</si>
  <si>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</si>
  <si>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</si>
  <si>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</si>
  <si>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</si>
  <si>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</si>
  <si>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</si>
  <si>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</si>
  <si>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</si>
  <si>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</si>
  <si>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</si>
  <si>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</si>
  <si>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</si>
  <si>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</si>
  <si>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</si>
  <si>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</si>
  <si>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</si>
  <si>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</si>
  <si>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</si>
  <si>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</si>
  <si>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</si>
  <si>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</si>
  <si>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</si>
  <si>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</si>
  <si>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</si>
  <si>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</si>
  <si>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</si>
  <si>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</si>
  <si>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</si>
  <si>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</si>
  <si>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</si>
  <si>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</si>
  <si>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</si>
  <si>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</si>
  <si>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</si>
  <si>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</si>
  <si>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</si>
  <si>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</si>
  <si>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</si>
  <si>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</si>
  <si>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</si>
  <si>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</si>
  <si>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</si>
  <si>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</si>
  <si>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</si>
  <si>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</si>
  <si>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</si>
  <si>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</si>
  <si>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</si>
  <si>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</si>
  <si>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</si>
  <si>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</si>
  <si>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</si>
  <si>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</si>
  <si>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</si>
  <si>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</si>
  <si>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</si>
  <si>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</si>
  <si>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</si>
  <si>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</si>
  <si>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</si>
  <si>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</si>
  <si>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</si>
  <si>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</si>
  <si>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</si>
  <si>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</si>
  <si>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</si>
  <si>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</si>
  <si>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</si>
  <si>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</si>
  <si>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</si>
  <si>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</si>
  <si>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</si>
  <si>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</si>
  <si>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</si>
  <si>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</si>
  <si>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</si>
  <si>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</si>
  <si>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</si>
  <si>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</si>
  <si>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</si>
  <si>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</si>
  <si>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</si>
  <si>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</si>
  <si>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</si>
  <si>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</si>
  <si>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</si>
  <si>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</si>
  <si>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</si>
  <si>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</si>
  <si>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</si>
  <si>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</si>
  <si>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</si>
  <si>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</si>
  <si>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</si>
  <si>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</si>
  <si>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</si>
  <si>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</si>
  <si>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</si>
  <si>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</si>
  <si>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</si>
  <si>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</si>
  <si>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</si>
  <si>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</si>
  <si>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</si>
  <si>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</si>
  <si>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</si>
  <si>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</si>
  <si>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</si>
  <si>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</si>
  <si>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</si>
  <si>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</si>
  <si>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</si>
  <si>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</si>
  <si>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</si>
  <si>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</si>
  <si>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</si>
  <si>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</si>
  <si>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</si>
  <si>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</si>
  <si>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</si>
  <si>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</si>
  <si>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</si>
  <si>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</si>
  <si>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</si>
  <si>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</si>
  <si>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</si>
  <si>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</si>
  <si>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</si>
  <si>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</si>
  <si>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</si>
  <si>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</si>
  <si>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</si>
  <si>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</si>
  <si>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</si>
  <si>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</si>
  <si>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</si>
  <si>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</si>
  <si>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</si>
  <si>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</si>
  <si>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</si>
  <si>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</si>
  <si>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</si>
  <si>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盐池县城市管理综合执法局</t>
  </si>
  <si>
    <t xml:space="preserve">  盐池县城市管理综合执法局本级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</si>
  <si>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</si>
  <si>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</si>
  <si>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</si>
  <si>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</si>
  <si>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</si>
  <si>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</si>
  <si>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</si>
  <si>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</si>
  <si>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合计</t>
  </si>
  <si>
    <t>（九）卫生健康支出</t>
  </si>
  <si>
    <t>注：此表为空表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</si>
</sst>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0_ "/>
    <numFmt numFmtId="179" formatCode="0.000_ "/>
    <numFmt numFmtId="180" formatCode="0.00000_ "/>
    <numFmt numFmtId="181" formatCode="0;[Red]0"/>
    <numFmt numFmtId="182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177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 applyProtection="1">
      <alignment vertical="center"/>
      <protection/>
    </xf>
    <xf numFmtId="176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 applyProtection="1">
      <alignment vertical="center"/>
      <protection/>
    </xf>
    <xf numFmtId="177" fontId="1" fillId="0" borderId="13" xfId="0" applyNumberFormat="1" applyFont="1" applyFill="1" applyBorder="1" applyAlignment="1" applyProtection="1">
      <alignment horizontal="left" vertical="center" wrapText="1"/>
      <protection/>
    </xf>
    <xf numFmtId="181" fontId="1" fillId="0" borderId="13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6" fontId="53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12" fillId="0" borderId="13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2" sqref="A2:O2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71"/>
      <c r="B1" s="71"/>
      <c r="C1" s="71"/>
      <c r="D1" s="71"/>
      <c r="E1" s="71"/>
      <c r="F1" s="71"/>
      <c r="G1" s="71"/>
      <c r="H1" s="71"/>
      <c r="I1" s="71"/>
      <c r="J1" s="71"/>
    </row>
    <row r="2" spans="1:15" ht="164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</sheetData>
  <sheetProtection/>
  <mergeCells count="1">
    <mergeCell ref="A2:O2"/>
  </mergeCells>
  <printOptions/>
  <pageMargins left="0.59" right="0.5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D10" sqref="D10"/>
    </sheetView>
  </sheetViews>
  <sheetFormatPr defaultColWidth="9.00390625" defaultRowHeight="14.25"/>
  <cols>
    <col min="1" max="1" width="13.75390625" style="0" customWidth="1"/>
    <col min="2" max="2" width="35.50390625" style="0" customWidth="1"/>
    <col min="3" max="3" width="13.50390625" style="0" customWidth="1"/>
    <col min="5" max="5" width="8.37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247</v>
      </c>
    </row>
    <row r="2" spans="4:8" s="1" customFormat="1" ht="21" customHeight="1">
      <c r="D2" s="106" t="s">
        <v>248</v>
      </c>
      <c r="E2" s="106"/>
      <c r="F2" s="106"/>
      <c r="G2" s="106"/>
      <c r="H2" s="106"/>
    </row>
    <row r="3" ht="27" customHeight="1">
      <c r="I3" t="s">
        <v>3</v>
      </c>
    </row>
    <row r="5" spans="1:11" s="8" customFormat="1" ht="27" customHeight="1">
      <c r="A5" s="95" t="s">
        <v>42</v>
      </c>
      <c r="B5" s="95"/>
      <c r="C5" s="118" t="s">
        <v>211</v>
      </c>
      <c r="D5" s="118" t="s">
        <v>249</v>
      </c>
      <c r="E5" s="118" t="s">
        <v>250</v>
      </c>
      <c r="F5" s="118" t="s">
        <v>251</v>
      </c>
      <c r="G5" s="116" t="s">
        <v>252</v>
      </c>
      <c r="H5" s="116" t="s">
        <v>253</v>
      </c>
      <c r="I5" s="116" t="s">
        <v>254</v>
      </c>
      <c r="J5" s="116" t="s">
        <v>255</v>
      </c>
      <c r="K5" s="116" t="s">
        <v>256</v>
      </c>
    </row>
    <row r="6" spans="1:11" s="8" customFormat="1" ht="22.5" customHeight="1">
      <c r="A6" s="9" t="s">
        <v>47</v>
      </c>
      <c r="B6" s="9" t="s">
        <v>48</v>
      </c>
      <c r="C6" s="119"/>
      <c r="D6" s="119"/>
      <c r="E6" s="119"/>
      <c r="F6" s="119"/>
      <c r="G6" s="117"/>
      <c r="H6" s="117"/>
      <c r="I6" s="117"/>
      <c r="J6" s="117"/>
      <c r="K6" s="117"/>
    </row>
    <row r="7" spans="1:11" ht="24" customHeight="1">
      <c r="A7" s="10"/>
      <c r="B7" s="11" t="s">
        <v>53</v>
      </c>
      <c r="C7" s="85">
        <f>E7</f>
        <v>2072.2200000000003</v>
      </c>
      <c r="D7" s="85">
        <v>0</v>
      </c>
      <c r="E7" s="85">
        <f>E8</f>
        <v>2072.2200000000003</v>
      </c>
      <c r="F7" s="85">
        <f aca="true" t="shared" si="0" ref="F7:K7">F8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</row>
    <row r="8" spans="1:11" ht="30.75" customHeight="1">
      <c r="A8" s="10"/>
      <c r="B8" s="88" t="s">
        <v>257</v>
      </c>
      <c r="C8" s="85">
        <f>E8</f>
        <v>2072.2200000000003</v>
      </c>
      <c r="D8" s="86">
        <v>0</v>
      </c>
      <c r="E8" s="86">
        <f>E9</f>
        <v>2072.2200000000003</v>
      </c>
      <c r="F8" s="86">
        <f aca="true" t="shared" si="1" ref="F8:K8">F9</f>
        <v>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</row>
    <row r="9" spans="1:11" ht="27.75" customHeight="1">
      <c r="A9" s="10"/>
      <c r="B9" s="88" t="s">
        <v>258</v>
      </c>
      <c r="C9" s="85">
        <f>E9</f>
        <v>2072.2200000000003</v>
      </c>
      <c r="D9" s="86">
        <v>0</v>
      </c>
      <c r="E9" s="86">
        <f>E10+E11+E12+E13+E14+E15+E16+E17+E18+E19+E20</f>
        <v>2072.2200000000003</v>
      </c>
      <c r="F9" s="86">
        <f aca="true" t="shared" si="2" ref="F9:K9">F10+F11+F12+F13+F14+F15+F16+F17+F18+F19+F20</f>
        <v>0</v>
      </c>
      <c r="G9" s="86">
        <f t="shared" si="2"/>
        <v>0</v>
      </c>
      <c r="H9" s="86">
        <f t="shared" si="2"/>
        <v>0</v>
      </c>
      <c r="I9" s="86">
        <f t="shared" si="2"/>
        <v>0</v>
      </c>
      <c r="J9" s="86">
        <f t="shared" si="2"/>
        <v>0</v>
      </c>
      <c r="K9" s="86">
        <f t="shared" si="2"/>
        <v>0</v>
      </c>
    </row>
    <row r="10" spans="1:11" ht="33" customHeight="1">
      <c r="A10" s="12" t="s">
        <v>54</v>
      </c>
      <c r="B10" s="12" t="s">
        <v>55</v>
      </c>
      <c r="C10" s="85">
        <v>0.09</v>
      </c>
      <c r="D10" s="87">
        <v>0</v>
      </c>
      <c r="E10" s="86">
        <v>0.09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25.5" customHeight="1">
      <c r="A11" s="13" t="s">
        <v>85</v>
      </c>
      <c r="B11" s="13" t="s">
        <v>86</v>
      </c>
      <c r="C11" s="85">
        <f aca="true" t="shared" si="3" ref="C11:C20">E11</f>
        <v>29.3</v>
      </c>
      <c r="D11" s="87">
        <v>0</v>
      </c>
      <c r="E11" s="86">
        <v>29.3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25.5" customHeight="1">
      <c r="A12" s="13" t="s">
        <v>87</v>
      </c>
      <c r="B12" s="13" t="s">
        <v>88</v>
      </c>
      <c r="C12" s="85">
        <f t="shared" si="3"/>
        <v>11.72</v>
      </c>
      <c r="D12" s="87">
        <v>0</v>
      </c>
      <c r="E12" s="86">
        <v>11.72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</row>
    <row r="13" spans="1:11" ht="25.5" customHeight="1">
      <c r="A13" s="13" t="s">
        <v>89</v>
      </c>
      <c r="B13" s="13" t="s">
        <v>90</v>
      </c>
      <c r="C13" s="85">
        <f t="shared" si="3"/>
        <v>1.8</v>
      </c>
      <c r="D13" s="87">
        <v>0</v>
      </c>
      <c r="E13" s="86">
        <v>1.8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1" ht="24.75" customHeight="1">
      <c r="A14" s="13" t="s">
        <v>91</v>
      </c>
      <c r="B14" s="13" t="s">
        <v>92</v>
      </c>
      <c r="C14" s="85">
        <f t="shared" si="3"/>
        <v>11.72</v>
      </c>
      <c r="D14" s="87">
        <v>0</v>
      </c>
      <c r="E14" s="86">
        <v>11.72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</row>
    <row r="15" spans="1:11" ht="27" customHeight="1">
      <c r="A15" s="13" t="s">
        <v>93</v>
      </c>
      <c r="B15" s="13" t="s">
        <v>94</v>
      </c>
      <c r="C15" s="85">
        <f t="shared" si="3"/>
        <v>8.11</v>
      </c>
      <c r="D15" s="87">
        <v>0</v>
      </c>
      <c r="E15" s="86">
        <v>8.11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27" customHeight="1">
      <c r="A16" s="13" t="s">
        <v>95</v>
      </c>
      <c r="B16" s="13" t="s">
        <v>96</v>
      </c>
      <c r="C16" s="85">
        <f t="shared" si="3"/>
        <v>1668.5</v>
      </c>
      <c r="D16" s="87">
        <v>0</v>
      </c>
      <c r="E16" s="86">
        <v>1668.5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25.5" customHeight="1">
      <c r="A17" s="13" t="s">
        <v>97</v>
      </c>
      <c r="B17" s="13" t="s">
        <v>98</v>
      </c>
      <c r="C17" s="85">
        <f t="shared" si="3"/>
        <v>63</v>
      </c>
      <c r="D17" s="87">
        <v>0</v>
      </c>
      <c r="E17" s="86">
        <v>63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ht="30" customHeight="1">
      <c r="A18" s="13" t="s">
        <v>101</v>
      </c>
      <c r="B18" s="13" t="s">
        <v>102</v>
      </c>
      <c r="C18" s="85">
        <f t="shared" si="3"/>
        <v>246.3</v>
      </c>
      <c r="D18" s="87">
        <v>0</v>
      </c>
      <c r="E18" s="86">
        <v>246.3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</row>
    <row r="19" spans="1:11" ht="30" customHeight="1">
      <c r="A19" s="13" t="s">
        <v>103</v>
      </c>
      <c r="B19" s="13" t="s">
        <v>104</v>
      </c>
      <c r="C19" s="85">
        <f t="shared" si="3"/>
        <v>20.78</v>
      </c>
      <c r="D19" s="87">
        <v>0</v>
      </c>
      <c r="E19" s="86">
        <v>20.78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30" customHeight="1">
      <c r="A20" s="13" t="s">
        <v>105</v>
      </c>
      <c r="B20" s="13" t="s">
        <v>106</v>
      </c>
      <c r="C20" s="85">
        <f t="shared" si="3"/>
        <v>10.9</v>
      </c>
      <c r="D20" s="87">
        <v>0</v>
      </c>
      <c r="E20" s="86">
        <v>10.9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"/>
  <sheetViews>
    <sheetView showZeros="0" zoomScalePageLayoutView="0" workbookViewId="0" topLeftCell="A1">
      <selection activeCell="H9" sqref="H9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259</v>
      </c>
    </row>
    <row r="2" spans="1:27" s="1" customFormat="1" ht="32.25" customHeight="1">
      <c r="A2" s="122" t="s">
        <v>260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23" t="s">
        <v>3</v>
      </c>
      <c r="X3" s="123"/>
      <c r="Y3" s="123"/>
      <c r="Z3" s="123"/>
    </row>
    <row r="4" spans="1:27" s="3" customFormat="1" ht="45.75" customHeight="1">
      <c r="A4" s="120" t="s">
        <v>261</v>
      </c>
      <c r="B4" s="120"/>
      <c r="C4" s="121" t="s">
        <v>113</v>
      </c>
      <c r="D4" s="121" t="s">
        <v>262</v>
      </c>
      <c r="E4" s="121"/>
      <c r="F4" s="121"/>
      <c r="G4" s="121"/>
      <c r="H4" s="121"/>
      <c r="I4" s="121"/>
      <c r="J4" s="121"/>
      <c r="K4" s="121"/>
      <c r="L4" s="121" t="s">
        <v>263</v>
      </c>
      <c r="M4" s="121"/>
      <c r="N4" s="121"/>
      <c r="O4" s="121"/>
      <c r="P4" s="121"/>
      <c r="Q4" s="121"/>
      <c r="R4" s="121"/>
      <c r="S4" s="121"/>
      <c r="T4" s="121" t="s">
        <v>264</v>
      </c>
      <c r="U4" s="121"/>
      <c r="V4" s="121"/>
      <c r="W4" s="121"/>
      <c r="X4" s="121"/>
      <c r="Y4" s="121"/>
      <c r="Z4" s="121"/>
      <c r="AA4" s="121"/>
    </row>
    <row r="5" spans="1:27" s="3" customFormat="1" ht="29.25" customHeight="1">
      <c r="A5" s="120" t="s">
        <v>47</v>
      </c>
      <c r="B5" s="120" t="s">
        <v>48</v>
      </c>
      <c r="C5" s="121"/>
      <c r="D5" s="121" t="s">
        <v>53</v>
      </c>
      <c r="E5" s="120" t="s">
        <v>265</v>
      </c>
      <c r="F5" s="120"/>
      <c r="G5" s="120"/>
      <c r="H5" s="120" t="s">
        <v>11</v>
      </c>
      <c r="I5" s="120"/>
      <c r="J5" s="120"/>
      <c r="K5" s="120" t="s">
        <v>266</v>
      </c>
      <c r="L5" s="121" t="s">
        <v>53</v>
      </c>
      <c r="M5" s="120" t="s">
        <v>265</v>
      </c>
      <c r="N5" s="120"/>
      <c r="O5" s="120"/>
      <c r="P5" s="120" t="s">
        <v>11</v>
      </c>
      <c r="Q5" s="120"/>
      <c r="R5" s="120"/>
      <c r="S5" s="120" t="s">
        <v>266</v>
      </c>
      <c r="T5" s="121" t="s">
        <v>53</v>
      </c>
      <c r="U5" s="120" t="s">
        <v>265</v>
      </c>
      <c r="V5" s="120"/>
      <c r="W5" s="120"/>
      <c r="X5" s="120" t="s">
        <v>11</v>
      </c>
      <c r="Y5" s="120"/>
      <c r="Z5" s="120"/>
      <c r="AA5" s="120" t="s">
        <v>266</v>
      </c>
    </row>
    <row r="6" spans="1:27" s="3" customFormat="1" ht="24" customHeight="1">
      <c r="A6" s="120"/>
      <c r="B6" s="120"/>
      <c r="C6" s="121"/>
      <c r="D6" s="121"/>
      <c r="E6" s="6" t="s">
        <v>9</v>
      </c>
      <c r="F6" s="6" t="s">
        <v>81</v>
      </c>
      <c r="G6" s="6" t="s">
        <v>82</v>
      </c>
      <c r="H6" s="6" t="s">
        <v>9</v>
      </c>
      <c r="I6" s="6" t="s">
        <v>81</v>
      </c>
      <c r="J6" s="6" t="s">
        <v>82</v>
      </c>
      <c r="K6" s="120"/>
      <c r="L6" s="121"/>
      <c r="M6" s="6" t="s">
        <v>9</v>
      </c>
      <c r="N6" s="6" t="s">
        <v>81</v>
      </c>
      <c r="O6" s="6" t="s">
        <v>82</v>
      </c>
      <c r="P6" s="6" t="s">
        <v>9</v>
      </c>
      <c r="Q6" s="6" t="s">
        <v>81</v>
      </c>
      <c r="R6" s="6" t="s">
        <v>82</v>
      </c>
      <c r="S6" s="120"/>
      <c r="T6" s="121"/>
      <c r="U6" s="6" t="s">
        <v>9</v>
      </c>
      <c r="V6" s="6" t="s">
        <v>81</v>
      </c>
      <c r="W6" s="6" t="s">
        <v>82</v>
      </c>
      <c r="X6" s="6" t="s">
        <v>9</v>
      </c>
      <c r="Y6" s="6" t="s">
        <v>81</v>
      </c>
      <c r="Z6" s="6" t="s">
        <v>82</v>
      </c>
      <c r="AA6" s="120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spans="1:27" s="4" customFormat="1" ht="24.75" customHeight="1">
      <c r="A8" s="7"/>
      <c r="B8" s="7"/>
      <c r="C8" s="7">
        <f>D8+L8+T8</f>
        <v>0</v>
      </c>
      <c r="D8" s="7">
        <f>E8+H8+K8</f>
        <v>0</v>
      </c>
      <c r="E8" s="7">
        <f>F8+G8</f>
        <v>0</v>
      </c>
      <c r="F8" s="7"/>
      <c r="G8" s="7"/>
      <c r="H8" s="7">
        <f>I8+J8</f>
        <v>0</v>
      </c>
      <c r="I8" s="7"/>
      <c r="J8" s="7"/>
      <c r="K8" s="7"/>
      <c r="L8" s="7">
        <f>M8+P8+S8</f>
        <v>0</v>
      </c>
      <c r="M8" s="7">
        <f>N8+O8</f>
        <v>0</v>
      </c>
      <c r="N8" s="7"/>
      <c r="O8" s="7"/>
      <c r="P8" s="7">
        <f>Q8+R8</f>
        <v>0</v>
      </c>
      <c r="Q8" s="7"/>
      <c r="R8" s="7"/>
      <c r="S8" s="7"/>
      <c r="T8" s="7">
        <f>U8+X8+AA8</f>
        <v>0</v>
      </c>
      <c r="U8" s="7">
        <f>V8+W8</f>
        <v>0</v>
      </c>
      <c r="V8" s="7"/>
      <c r="W8" s="7"/>
      <c r="X8" s="7">
        <f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>D9+L9+T9</f>
        <v>0</v>
      </c>
      <c r="D9" s="7">
        <f>E9+H9+K9</f>
        <v>0</v>
      </c>
      <c r="E9" s="7">
        <f>F9+G9</f>
        <v>0</v>
      </c>
      <c r="F9" s="7"/>
      <c r="G9" s="7"/>
      <c r="H9" s="7">
        <f>I9+J9</f>
        <v>0</v>
      </c>
      <c r="I9" s="7"/>
      <c r="J9" s="7"/>
      <c r="K9" s="7"/>
      <c r="L9" s="7">
        <f>M9+P9+S9</f>
        <v>0</v>
      </c>
      <c r="M9" s="7">
        <f>N9+O9</f>
        <v>0</v>
      </c>
      <c r="N9" s="7"/>
      <c r="O9" s="7"/>
      <c r="P9" s="7">
        <f>Q9+R9</f>
        <v>0</v>
      </c>
      <c r="Q9" s="7"/>
      <c r="R9" s="7"/>
      <c r="S9" s="7"/>
      <c r="T9" s="7">
        <f>U9+X9+AA9</f>
        <v>0</v>
      </c>
      <c r="U9" s="7">
        <f>V9+W9</f>
        <v>0</v>
      </c>
      <c r="V9" s="7"/>
      <c r="W9" s="7"/>
      <c r="X9" s="7">
        <f>Y9+Z9</f>
        <v>0</v>
      </c>
      <c r="Y9" s="7"/>
      <c r="Z9" s="7"/>
      <c r="AA9" s="7"/>
    </row>
    <row r="10" ht="14.25">
      <c r="A10" s="132" t="s">
        <v>269</v>
      </c>
    </row>
  </sheetData>
  <sheetProtection/>
  <mergeCells count="21">
    <mergeCell ref="T4:AA4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8" sqref="D8:D28"/>
    </sheetView>
  </sheetViews>
  <sheetFormatPr defaultColWidth="9.00390625" defaultRowHeight="14.25"/>
  <cols>
    <col min="1" max="1" width="25.75390625" style="4" customWidth="1"/>
    <col min="2" max="2" width="16.625" style="48" customWidth="1"/>
    <col min="3" max="3" width="28.25390625" style="4" customWidth="1"/>
    <col min="4" max="4" width="16.875" style="48" customWidth="1"/>
    <col min="5" max="5" width="20.50390625" style="48" customWidth="1"/>
    <col min="6" max="6" width="24.625" style="48" customWidth="1"/>
    <col min="7" max="16384" width="9.00390625" style="4" customWidth="1"/>
  </cols>
  <sheetData>
    <row r="1" ht="21" customHeight="1">
      <c r="A1" s="4" t="s">
        <v>1</v>
      </c>
    </row>
    <row r="2" spans="1:6" s="14" customFormat="1" ht="28.5" customHeight="1">
      <c r="A2" s="90" t="s">
        <v>2</v>
      </c>
      <c r="B2" s="90"/>
      <c r="C2" s="90"/>
      <c r="D2" s="90"/>
      <c r="E2" s="90"/>
      <c r="F2" s="90"/>
    </row>
    <row r="3" spans="2:6" s="15" customFormat="1" ht="17.25" customHeight="1">
      <c r="B3" s="57"/>
      <c r="C3" s="58"/>
      <c r="D3" s="57"/>
      <c r="E3" s="57"/>
      <c r="F3" s="57" t="s">
        <v>3</v>
      </c>
    </row>
    <row r="4" spans="1:6" ht="17.25" customHeight="1">
      <c r="A4" s="91" t="s">
        <v>4</v>
      </c>
      <c r="B4" s="91"/>
      <c r="C4" s="91" t="s">
        <v>5</v>
      </c>
      <c r="D4" s="91"/>
      <c r="E4" s="91"/>
      <c r="F4" s="91"/>
    </row>
    <row r="5" spans="1:6" s="15" customFormat="1" ht="24.75" customHeight="1">
      <c r="A5" s="92" t="s">
        <v>6</v>
      </c>
      <c r="B5" s="93" t="s">
        <v>7</v>
      </c>
      <c r="C5" s="92" t="s">
        <v>8</v>
      </c>
      <c r="D5" s="92" t="s">
        <v>7</v>
      </c>
      <c r="E5" s="92"/>
      <c r="F5" s="92"/>
    </row>
    <row r="6" spans="1:6" s="15" customFormat="1" ht="27.75" customHeight="1">
      <c r="A6" s="92"/>
      <c r="B6" s="94"/>
      <c r="C6" s="92"/>
      <c r="D6" s="59" t="s">
        <v>9</v>
      </c>
      <c r="E6" s="59" t="s">
        <v>10</v>
      </c>
      <c r="F6" s="59" t="s">
        <v>11</v>
      </c>
    </row>
    <row r="7" spans="1:6" s="15" customFormat="1" ht="24.75" customHeight="1">
      <c r="A7" s="60" t="s">
        <v>12</v>
      </c>
      <c r="B7" s="124">
        <v>2072.22</v>
      </c>
      <c r="C7" s="60" t="s">
        <v>13</v>
      </c>
      <c r="D7" s="125">
        <f>SUM(D8:D28)</f>
        <v>2072.22</v>
      </c>
      <c r="E7" s="125">
        <f>SUM(E8:E28)</f>
        <v>2072.22</v>
      </c>
      <c r="F7" s="125">
        <f>SUM(F8:F28)</f>
        <v>0</v>
      </c>
    </row>
    <row r="8" spans="1:6" s="15" customFormat="1" ht="24.75" customHeight="1">
      <c r="A8" s="62" t="s">
        <v>14</v>
      </c>
      <c r="B8" s="61">
        <v>2072.22</v>
      </c>
      <c r="C8" s="62" t="s">
        <v>15</v>
      </c>
      <c r="D8" s="61">
        <f aca="true" t="shared" si="0" ref="D8:D14">E8+F8</f>
        <v>0</v>
      </c>
      <c r="E8" s="61">
        <v>0</v>
      </c>
      <c r="F8" s="61">
        <v>0</v>
      </c>
    </row>
    <row r="9" spans="1:6" s="15" customFormat="1" ht="24.75" customHeight="1">
      <c r="A9" s="62" t="s">
        <v>16</v>
      </c>
      <c r="B9" s="61">
        <v>0</v>
      </c>
      <c r="C9" s="62" t="s">
        <v>17</v>
      </c>
      <c r="D9" s="61">
        <f t="shared" si="0"/>
        <v>0</v>
      </c>
      <c r="E9" s="61">
        <v>0</v>
      </c>
      <c r="F9" s="61">
        <v>0</v>
      </c>
    </row>
    <row r="10" spans="1:6" s="15" customFormat="1" ht="24.75" customHeight="1">
      <c r="A10" s="62"/>
      <c r="B10" s="61"/>
      <c r="C10" s="62" t="s">
        <v>18</v>
      </c>
      <c r="D10" s="61">
        <f t="shared" si="0"/>
        <v>0</v>
      </c>
      <c r="E10" s="61">
        <v>0</v>
      </c>
      <c r="F10" s="61">
        <v>0</v>
      </c>
    </row>
    <row r="11" spans="1:6" s="15" customFormat="1" ht="24.75" customHeight="1">
      <c r="A11" s="62"/>
      <c r="B11" s="61"/>
      <c r="C11" s="62" t="s">
        <v>19</v>
      </c>
      <c r="D11" s="61">
        <f t="shared" si="0"/>
        <v>0</v>
      </c>
      <c r="E11" s="126">
        <v>0</v>
      </c>
      <c r="F11" s="61">
        <v>0</v>
      </c>
    </row>
    <row r="12" spans="1:6" s="15" customFormat="1" ht="24.75" customHeight="1">
      <c r="A12" s="62"/>
      <c r="B12" s="61"/>
      <c r="C12" s="62" t="s">
        <v>20</v>
      </c>
      <c r="D12" s="61">
        <f t="shared" si="0"/>
        <v>0</v>
      </c>
      <c r="E12" s="61">
        <v>0</v>
      </c>
      <c r="F12" s="61">
        <v>0</v>
      </c>
    </row>
    <row r="13" spans="1:6" s="15" customFormat="1" ht="24.75" customHeight="1">
      <c r="A13" s="62"/>
      <c r="B13" s="61"/>
      <c r="C13" s="62" t="s">
        <v>21</v>
      </c>
      <c r="D13" s="61">
        <f t="shared" si="0"/>
        <v>0</v>
      </c>
      <c r="E13" s="61">
        <v>0</v>
      </c>
      <c r="F13" s="61">
        <v>0</v>
      </c>
    </row>
    <row r="14" spans="1:6" s="15" customFormat="1" ht="24.75" customHeight="1">
      <c r="A14" s="62"/>
      <c r="B14" s="61"/>
      <c r="C14" s="62" t="s">
        <v>22</v>
      </c>
      <c r="D14" s="61">
        <f t="shared" si="0"/>
        <v>0</v>
      </c>
      <c r="E14" s="61">
        <v>0</v>
      </c>
      <c r="F14" s="61">
        <v>0</v>
      </c>
    </row>
    <row r="15" spans="1:6" s="15" customFormat="1" ht="24.75" customHeight="1">
      <c r="A15" s="62"/>
      <c r="B15" s="61"/>
      <c r="C15" s="62" t="s">
        <v>23</v>
      </c>
      <c r="D15" s="61">
        <f>E15</f>
        <v>42.91</v>
      </c>
      <c r="E15" s="61">
        <v>42.91</v>
      </c>
      <c r="F15" s="61">
        <v>0</v>
      </c>
    </row>
    <row r="16" spans="1:6" s="15" customFormat="1" ht="24.75" customHeight="1">
      <c r="A16" s="62"/>
      <c r="B16" s="61"/>
      <c r="C16" s="62" t="s">
        <v>268</v>
      </c>
      <c r="D16" s="61">
        <f>E16</f>
        <v>19.83</v>
      </c>
      <c r="E16" s="61">
        <v>19.83</v>
      </c>
      <c r="F16" s="61">
        <v>0</v>
      </c>
    </row>
    <row r="17" spans="1:6" s="15" customFormat="1" ht="24.75" customHeight="1">
      <c r="A17" s="62"/>
      <c r="B17" s="61"/>
      <c r="C17" s="62" t="s">
        <v>24</v>
      </c>
      <c r="D17" s="61">
        <f>E17</f>
        <v>1668.5</v>
      </c>
      <c r="E17" s="61">
        <v>1668.5</v>
      </c>
      <c r="F17" s="61">
        <v>0</v>
      </c>
    </row>
    <row r="18" spans="1:6" s="15" customFormat="1" ht="24.75" customHeight="1">
      <c r="A18" s="62"/>
      <c r="B18" s="61"/>
      <c r="C18" s="62" t="s">
        <v>25</v>
      </c>
      <c r="D18" s="61">
        <f>E18</f>
        <v>309.3</v>
      </c>
      <c r="E18" s="61">
        <v>309.3</v>
      </c>
      <c r="F18" s="61">
        <v>0</v>
      </c>
    </row>
    <row r="19" spans="1:6" s="15" customFormat="1" ht="24.75" customHeight="1">
      <c r="A19" s="62"/>
      <c r="B19" s="61"/>
      <c r="C19" s="62" t="s">
        <v>26</v>
      </c>
      <c r="D19" s="61">
        <f aca="true" t="shared" si="1" ref="D19:D25">E19</f>
        <v>0</v>
      </c>
      <c r="E19" s="61">
        <v>0</v>
      </c>
      <c r="F19" s="61">
        <v>0</v>
      </c>
    </row>
    <row r="20" spans="1:6" s="15" customFormat="1" ht="24.75" customHeight="1">
      <c r="A20" s="62"/>
      <c r="B20" s="61"/>
      <c r="C20" s="62" t="s">
        <v>27</v>
      </c>
      <c r="D20" s="61">
        <f t="shared" si="1"/>
        <v>0</v>
      </c>
      <c r="E20" s="61">
        <v>0</v>
      </c>
      <c r="F20" s="61">
        <v>0</v>
      </c>
    </row>
    <row r="21" spans="1:6" s="15" customFormat="1" ht="24.75" customHeight="1">
      <c r="A21" s="62"/>
      <c r="B21" s="61"/>
      <c r="C21" s="62" t="s">
        <v>28</v>
      </c>
      <c r="D21" s="61">
        <f t="shared" si="1"/>
        <v>0</v>
      </c>
      <c r="E21" s="61">
        <v>0</v>
      </c>
      <c r="F21" s="61">
        <v>0</v>
      </c>
    </row>
    <row r="22" spans="1:6" s="15" customFormat="1" ht="24.75" customHeight="1">
      <c r="A22" s="62"/>
      <c r="B22" s="61"/>
      <c r="C22" s="62" t="s">
        <v>29</v>
      </c>
      <c r="D22" s="61">
        <f t="shared" si="1"/>
        <v>0</v>
      </c>
      <c r="E22" s="61">
        <v>0</v>
      </c>
      <c r="F22" s="61">
        <v>0</v>
      </c>
    </row>
    <row r="23" spans="1:6" s="15" customFormat="1" ht="24.75" customHeight="1">
      <c r="A23" s="62"/>
      <c r="B23" s="61"/>
      <c r="C23" s="62" t="s">
        <v>30</v>
      </c>
      <c r="D23" s="61">
        <f t="shared" si="1"/>
        <v>0</v>
      </c>
      <c r="E23" s="61">
        <v>0</v>
      </c>
      <c r="F23" s="61">
        <v>0</v>
      </c>
    </row>
    <row r="24" spans="1:6" s="15" customFormat="1" ht="24.75" customHeight="1">
      <c r="A24" s="62"/>
      <c r="B24" s="61"/>
      <c r="C24" s="62" t="s">
        <v>31</v>
      </c>
      <c r="D24" s="61">
        <f t="shared" si="1"/>
        <v>0</v>
      </c>
      <c r="E24" s="61">
        <v>0</v>
      </c>
      <c r="F24" s="61">
        <v>0</v>
      </c>
    </row>
    <row r="25" spans="1:6" s="15" customFormat="1" ht="24.75" customHeight="1">
      <c r="A25" s="62"/>
      <c r="B25" s="61"/>
      <c r="C25" s="62" t="s">
        <v>32</v>
      </c>
      <c r="D25" s="61">
        <f t="shared" si="1"/>
        <v>31.68</v>
      </c>
      <c r="E25" s="61">
        <v>31.68</v>
      </c>
      <c r="F25" s="61">
        <v>0</v>
      </c>
    </row>
    <row r="26" spans="1:6" s="15" customFormat="1" ht="24.75" customHeight="1">
      <c r="A26" s="62"/>
      <c r="B26" s="124"/>
      <c r="C26" s="62" t="s">
        <v>33</v>
      </c>
      <c r="D26" s="61">
        <f>E26+F26</f>
        <v>0</v>
      </c>
      <c r="E26" s="61">
        <v>0</v>
      </c>
      <c r="F26" s="61">
        <v>0</v>
      </c>
    </row>
    <row r="27" spans="1:6" s="15" customFormat="1" ht="24.75" customHeight="1">
      <c r="A27" s="62"/>
      <c r="B27" s="61"/>
      <c r="C27" s="64" t="s">
        <v>34</v>
      </c>
      <c r="D27" s="61">
        <f>E27+F27</f>
        <v>0</v>
      </c>
      <c r="E27" s="61">
        <v>0</v>
      </c>
      <c r="F27" s="61">
        <v>0</v>
      </c>
    </row>
    <row r="28" spans="1:6" s="15" customFormat="1" ht="24.75" customHeight="1">
      <c r="A28" s="62"/>
      <c r="B28" s="61"/>
      <c r="C28" s="62" t="s">
        <v>35</v>
      </c>
      <c r="D28" s="61">
        <f>E28+F28</f>
        <v>0</v>
      </c>
      <c r="E28" s="61">
        <v>0</v>
      </c>
      <c r="F28" s="61">
        <v>0</v>
      </c>
    </row>
    <row r="29" spans="1:6" s="15" customFormat="1" ht="24.75" customHeight="1">
      <c r="A29" s="62"/>
      <c r="B29" s="61"/>
      <c r="C29" s="62"/>
      <c r="D29" s="61"/>
      <c r="E29" s="61"/>
      <c r="F29" s="63"/>
    </row>
    <row r="30" spans="1:6" s="15" customFormat="1" ht="24.75" customHeight="1">
      <c r="A30" s="62"/>
      <c r="B30" s="61"/>
      <c r="C30" s="62"/>
      <c r="D30" s="61"/>
      <c r="E30" s="61"/>
      <c r="F30" s="63"/>
    </row>
    <row r="31" spans="1:6" s="15" customFormat="1" ht="24.75" customHeight="1">
      <c r="A31" s="65" t="s">
        <v>36</v>
      </c>
      <c r="B31" s="124">
        <f>B32+B33</f>
        <v>0</v>
      </c>
      <c r="C31" s="65" t="s">
        <v>37</v>
      </c>
      <c r="D31" s="124">
        <f>SUM(D32:D33)</f>
        <v>0</v>
      </c>
      <c r="E31" s="124">
        <f>SUM(E32:E33)</f>
        <v>0</v>
      </c>
      <c r="F31" s="124">
        <v>0</v>
      </c>
    </row>
    <row r="32" spans="1:6" s="15" customFormat="1" ht="24.75" customHeight="1">
      <c r="A32" s="62" t="s">
        <v>14</v>
      </c>
      <c r="B32" s="61">
        <v>0</v>
      </c>
      <c r="C32" s="62" t="s">
        <v>14</v>
      </c>
      <c r="D32" s="61">
        <v>0</v>
      </c>
      <c r="E32" s="61">
        <v>0</v>
      </c>
      <c r="F32" s="61">
        <v>0</v>
      </c>
    </row>
    <row r="33" spans="1:6" s="15" customFormat="1" ht="24.75" customHeight="1">
      <c r="A33" s="62" t="s">
        <v>16</v>
      </c>
      <c r="B33" s="61">
        <v>0</v>
      </c>
      <c r="C33" s="66" t="s">
        <v>16</v>
      </c>
      <c r="D33" s="67">
        <f>E33+F33</f>
        <v>0</v>
      </c>
      <c r="E33" s="61">
        <v>0</v>
      </c>
      <c r="F33" s="61">
        <v>0</v>
      </c>
    </row>
    <row r="34" spans="1:6" s="15" customFormat="1" ht="24.75" customHeight="1">
      <c r="A34" s="68" t="s">
        <v>38</v>
      </c>
      <c r="B34" s="127">
        <f>B7+B31</f>
        <v>2072.22</v>
      </c>
      <c r="C34" s="69" t="s">
        <v>39</v>
      </c>
      <c r="D34" s="70">
        <f>E34</f>
        <v>2072.22</v>
      </c>
      <c r="E34" s="124">
        <v>2072.22</v>
      </c>
      <c r="F34" s="124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99" right="0.99" top="0.4" bottom="0.4" header="0.51" footer="0.5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6">
      <selection activeCell="M11" sqref="M11"/>
    </sheetView>
  </sheetViews>
  <sheetFormatPr defaultColWidth="9.00390625" defaultRowHeight="14.25"/>
  <cols>
    <col min="1" max="1" width="15.00390625" style="47" customWidth="1"/>
    <col min="2" max="2" width="30.25390625" style="47" customWidth="1"/>
    <col min="3" max="3" width="9.75390625" style="48" customWidth="1"/>
    <col min="4" max="4" width="9.25390625" style="48" customWidth="1"/>
    <col min="5" max="5" width="9.00390625" style="48" customWidth="1"/>
    <col min="6" max="6" width="6.875" style="48" customWidth="1"/>
    <col min="7" max="7" width="9.25390625" style="48" customWidth="1"/>
    <col min="8" max="8" width="8.75390625" style="48" customWidth="1"/>
    <col min="9" max="9" width="8.875" style="48" customWidth="1"/>
    <col min="10" max="10" width="8.125" style="48" customWidth="1"/>
    <col min="11" max="11" width="8.50390625" style="48" customWidth="1"/>
    <col min="12" max="12" width="10.00390625" style="48" customWidth="1"/>
    <col min="13" max="13" width="11.00390625" style="48" customWidth="1"/>
    <col min="14" max="14" width="9.375" style="48" customWidth="1"/>
    <col min="15" max="16384" width="9.00390625" style="4" customWidth="1"/>
  </cols>
  <sheetData>
    <row r="1" ht="18.75" customHeight="1">
      <c r="A1" s="47" t="s">
        <v>40</v>
      </c>
    </row>
    <row r="2" spans="1:14" s="14" customFormat="1" ht="21.75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46" customFormat="1" ht="24" customHeight="1">
      <c r="A3" s="49"/>
      <c r="B3" s="49"/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  <c r="N3" s="50" t="s">
        <v>3</v>
      </c>
    </row>
    <row r="4" spans="1:14" s="15" customFormat="1" ht="30" customHeight="1">
      <c r="A4" s="95" t="s">
        <v>42</v>
      </c>
      <c r="B4" s="95"/>
      <c r="C4" s="95" t="s">
        <v>43</v>
      </c>
      <c r="D4" s="96" t="s">
        <v>44</v>
      </c>
      <c r="E4" s="97"/>
      <c r="F4" s="97"/>
      <c r="G4" s="97"/>
      <c r="H4" s="97"/>
      <c r="I4" s="96" t="s">
        <v>45</v>
      </c>
      <c r="J4" s="97"/>
      <c r="K4" s="97"/>
      <c r="L4" s="97"/>
      <c r="M4" s="97"/>
      <c r="N4" s="98" t="s">
        <v>46</v>
      </c>
    </row>
    <row r="5" spans="1:14" s="15" customFormat="1" ht="90">
      <c r="A5" s="9" t="s">
        <v>47</v>
      </c>
      <c r="B5" s="9" t="s">
        <v>48</v>
      </c>
      <c r="C5" s="95"/>
      <c r="D5" s="52" t="s">
        <v>9</v>
      </c>
      <c r="E5" s="52" t="s">
        <v>49</v>
      </c>
      <c r="F5" s="52" t="s">
        <v>50</v>
      </c>
      <c r="G5" s="53" t="s">
        <v>51</v>
      </c>
      <c r="H5" s="52" t="s">
        <v>52</v>
      </c>
      <c r="I5" s="52" t="s">
        <v>9</v>
      </c>
      <c r="J5" s="52" t="s">
        <v>49</v>
      </c>
      <c r="K5" s="52" t="s">
        <v>50</v>
      </c>
      <c r="L5" s="52" t="s">
        <v>51</v>
      </c>
      <c r="M5" s="52" t="s">
        <v>52</v>
      </c>
      <c r="N5" s="99"/>
    </row>
    <row r="6" spans="1:14" s="15" customFormat="1" ht="30" customHeight="1">
      <c r="A6" s="54"/>
      <c r="B6" s="55" t="s">
        <v>53</v>
      </c>
      <c r="C6" s="56">
        <f>D6</f>
        <v>2072.2200000000003</v>
      </c>
      <c r="D6" s="56">
        <f>F6+E6</f>
        <v>2072.2200000000003</v>
      </c>
      <c r="E6" s="56">
        <v>2037.22</v>
      </c>
      <c r="F6" s="56">
        <f>F8+F9+F10+F11+F12+F13+F14+F15+F16+F17</f>
        <v>35</v>
      </c>
      <c r="G6" s="56">
        <f aca="true" t="shared" si="0" ref="G6:N6">G8+G9+G10+G11+G12+G13+G14+G15+G16+G17</f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</row>
    <row r="7" spans="1:14" s="15" customFormat="1" ht="30" customHeight="1">
      <c r="A7" s="12" t="s">
        <v>54</v>
      </c>
      <c r="B7" s="12" t="s">
        <v>55</v>
      </c>
      <c r="C7" s="56">
        <f>D7</f>
        <v>0.09</v>
      </c>
      <c r="D7" s="56">
        <f>F7+E7</f>
        <v>0.09</v>
      </c>
      <c r="E7" s="56">
        <v>0.09</v>
      </c>
      <c r="F7" s="56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</row>
    <row r="8" spans="1:14" s="19" customFormat="1" ht="31.5" customHeight="1">
      <c r="A8" s="12" t="s">
        <v>56</v>
      </c>
      <c r="B8" s="12" t="s">
        <v>57</v>
      </c>
      <c r="C8" s="128">
        <f>D8</f>
        <v>29.3</v>
      </c>
      <c r="D8" s="128">
        <f>E8</f>
        <v>29.3</v>
      </c>
      <c r="E8" s="128">
        <v>29.3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</row>
    <row r="9" spans="1:14" s="15" customFormat="1" ht="27" customHeight="1">
      <c r="A9" s="12" t="s">
        <v>58</v>
      </c>
      <c r="B9" s="12" t="s">
        <v>59</v>
      </c>
      <c r="C9" s="128">
        <f aca="true" t="shared" si="1" ref="C9:C17">D9</f>
        <v>11.72</v>
      </c>
      <c r="D9" s="128">
        <f aca="true" t="shared" si="2" ref="D9:D17">E9</f>
        <v>11.72</v>
      </c>
      <c r="E9" s="128">
        <v>11.72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</row>
    <row r="10" spans="1:14" s="15" customFormat="1" ht="30" customHeight="1">
      <c r="A10" s="12" t="s">
        <v>60</v>
      </c>
      <c r="B10" s="12" t="s">
        <v>61</v>
      </c>
      <c r="C10" s="128">
        <f t="shared" si="1"/>
        <v>1.8</v>
      </c>
      <c r="D10" s="128">
        <f t="shared" si="2"/>
        <v>1.8</v>
      </c>
      <c r="E10" s="128">
        <v>1.8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</row>
    <row r="11" spans="1:14" s="15" customFormat="1" ht="27.75" customHeight="1">
      <c r="A11" s="12" t="s">
        <v>62</v>
      </c>
      <c r="B11" s="12" t="s">
        <v>63</v>
      </c>
      <c r="C11" s="128">
        <f t="shared" si="1"/>
        <v>11.72</v>
      </c>
      <c r="D11" s="128">
        <f t="shared" si="2"/>
        <v>11.72</v>
      </c>
      <c r="E11" s="128">
        <v>11.72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</row>
    <row r="12" spans="1:14" s="15" customFormat="1" ht="31.5" customHeight="1">
      <c r="A12" s="12" t="s">
        <v>64</v>
      </c>
      <c r="B12" s="12" t="s">
        <v>65</v>
      </c>
      <c r="C12" s="128">
        <f t="shared" si="1"/>
        <v>8.11</v>
      </c>
      <c r="D12" s="128">
        <f t="shared" si="2"/>
        <v>8.11</v>
      </c>
      <c r="E12" s="128">
        <v>8.11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</row>
    <row r="13" spans="1:14" s="15" customFormat="1" ht="34.5" customHeight="1">
      <c r="A13" s="12" t="s">
        <v>66</v>
      </c>
      <c r="B13" s="12" t="s">
        <v>67</v>
      </c>
      <c r="C13" s="128">
        <f t="shared" si="1"/>
        <v>1668.5</v>
      </c>
      <c r="D13" s="128">
        <f t="shared" si="2"/>
        <v>1668.5</v>
      </c>
      <c r="E13" s="128">
        <v>1668.5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</row>
    <row r="14" spans="1:14" s="15" customFormat="1" ht="31.5" customHeight="1">
      <c r="A14" s="12" t="s">
        <v>68</v>
      </c>
      <c r="B14" s="12" t="s">
        <v>69</v>
      </c>
      <c r="C14" s="128">
        <f t="shared" si="1"/>
        <v>63</v>
      </c>
      <c r="D14" s="128">
        <f>F14+E14</f>
        <v>63</v>
      </c>
      <c r="E14" s="128">
        <v>28</v>
      </c>
      <c r="F14" s="128">
        <v>35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1:14" s="15" customFormat="1" ht="31.5" customHeight="1">
      <c r="A15" s="12" t="s">
        <v>70</v>
      </c>
      <c r="B15" s="12" t="s">
        <v>71</v>
      </c>
      <c r="C15" s="128">
        <f t="shared" si="1"/>
        <v>246.3</v>
      </c>
      <c r="D15" s="128">
        <f t="shared" si="2"/>
        <v>246.3</v>
      </c>
      <c r="E15" s="128">
        <v>246.3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</row>
    <row r="16" spans="1:14" s="15" customFormat="1" ht="30.75" customHeight="1">
      <c r="A16" s="12" t="s">
        <v>72</v>
      </c>
      <c r="B16" s="12" t="s">
        <v>73</v>
      </c>
      <c r="C16" s="128">
        <f t="shared" si="1"/>
        <v>20.78</v>
      </c>
      <c r="D16" s="128">
        <f t="shared" si="2"/>
        <v>20.78</v>
      </c>
      <c r="E16" s="128">
        <v>20.78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</row>
    <row r="17" spans="1:14" s="15" customFormat="1" ht="27" customHeight="1">
      <c r="A17" s="12" t="s">
        <v>74</v>
      </c>
      <c r="B17" s="12" t="s">
        <v>75</v>
      </c>
      <c r="C17" s="128">
        <f t="shared" si="1"/>
        <v>10.9</v>
      </c>
      <c r="D17" s="128">
        <f t="shared" si="2"/>
        <v>10.9</v>
      </c>
      <c r="E17" s="128">
        <v>10.9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04" bottom="0.04" header="0.43000000000000005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5">
      <selection activeCell="H19" activeCellId="4" sqref="H19 H10 H13 H15:H16 H19"/>
    </sheetView>
  </sheetViews>
  <sheetFormatPr defaultColWidth="9.00390625" defaultRowHeight="14.25"/>
  <cols>
    <col min="1" max="1" width="14.625" style="40" customWidth="1"/>
    <col min="2" max="2" width="34.50390625" style="40" customWidth="1"/>
    <col min="3" max="3" width="14.125" style="41" customWidth="1"/>
    <col min="4" max="4" width="12.625" style="41" bestFit="1" customWidth="1"/>
    <col min="5" max="5" width="11.125" style="41" customWidth="1"/>
    <col min="6" max="6" width="11.875" style="41" customWidth="1"/>
    <col min="7" max="7" width="11.625" style="41" customWidth="1"/>
    <col min="8" max="8" width="22.00390625" style="41" customWidth="1"/>
    <col min="9" max="16384" width="9.00390625" style="42" customWidth="1"/>
  </cols>
  <sheetData>
    <row r="1" ht="24.75" customHeight="1">
      <c r="A1" s="40" t="s">
        <v>76</v>
      </c>
    </row>
    <row r="2" spans="1:8" s="37" customFormat="1" ht="22.5" customHeight="1">
      <c r="A2" s="100" t="s">
        <v>77</v>
      </c>
      <c r="B2" s="100"/>
      <c r="C2" s="100"/>
      <c r="D2" s="100"/>
      <c r="E2" s="100"/>
      <c r="F2" s="100"/>
      <c r="G2" s="100"/>
      <c r="H2" s="100"/>
    </row>
    <row r="3" ht="24" customHeight="1">
      <c r="H3" s="41" t="s">
        <v>3</v>
      </c>
    </row>
    <row r="4" spans="1:8" s="38" customFormat="1" ht="24.75" customHeight="1">
      <c r="A4" s="101" t="s">
        <v>42</v>
      </c>
      <c r="B4" s="101"/>
      <c r="C4" s="101" t="s">
        <v>78</v>
      </c>
      <c r="D4" s="101" t="s">
        <v>79</v>
      </c>
      <c r="E4" s="101"/>
      <c r="F4" s="101"/>
      <c r="G4" s="101" t="s">
        <v>80</v>
      </c>
      <c r="H4" s="101"/>
    </row>
    <row r="5" spans="1:8" s="38" customFormat="1" ht="31.5" customHeight="1">
      <c r="A5" s="43" t="s">
        <v>47</v>
      </c>
      <c r="B5" s="43" t="s">
        <v>48</v>
      </c>
      <c r="C5" s="101"/>
      <c r="D5" s="43" t="s">
        <v>53</v>
      </c>
      <c r="E5" s="43" t="s">
        <v>81</v>
      </c>
      <c r="F5" s="43" t="s">
        <v>82</v>
      </c>
      <c r="G5" s="43" t="s">
        <v>83</v>
      </c>
      <c r="H5" s="43" t="s">
        <v>84</v>
      </c>
    </row>
    <row r="6" spans="1:8" s="38" customFormat="1" ht="31.5" customHeight="1">
      <c r="A6" s="79" t="s">
        <v>267</v>
      </c>
      <c r="B6" s="44"/>
      <c r="C6" s="45">
        <f>C8+C10+C11+C12+C13+C14+C15+C16+C17+C18+C19</f>
        <v>2408.99</v>
      </c>
      <c r="D6" s="45">
        <f>SUM(D7:D19)</f>
        <v>2072.2200000000003</v>
      </c>
      <c r="E6" s="45">
        <f>SUM(E7:E19)</f>
        <v>340.72</v>
      </c>
      <c r="F6" s="45">
        <f>SUM(F7:F19)</f>
        <v>1731.5</v>
      </c>
      <c r="G6" s="45">
        <f>D6-C6</f>
        <v>-336.7699999999995</v>
      </c>
      <c r="H6" s="45">
        <f>G6/C6</f>
        <v>-0.1397971764100306</v>
      </c>
    </row>
    <row r="7" spans="1:8" s="38" customFormat="1" ht="31.5" customHeight="1">
      <c r="A7" s="76" t="s">
        <v>54</v>
      </c>
      <c r="B7" s="74" t="s">
        <v>55</v>
      </c>
      <c r="C7" s="75">
        <v>0</v>
      </c>
      <c r="D7" s="75">
        <f>E7+F7</f>
        <v>0.09</v>
      </c>
      <c r="E7" s="75">
        <v>0.09</v>
      </c>
      <c r="F7" s="77">
        <v>0</v>
      </c>
      <c r="G7" s="45">
        <f aca="true" t="shared" si="0" ref="G7:G19">D7-C7</f>
        <v>0.09</v>
      </c>
      <c r="H7" s="45"/>
    </row>
    <row r="8" spans="1:8" s="39" customFormat="1" ht="30" customHeight="1">
      <c r="A8" s="76" t="s">
        <v>85</v>
      </c>
      <c r="B8" s="72" t="s">
        <v>86</v>
      </c>
      <c r="C8" s="77">
        <v>28.28</v>
      </c>
      <c r="D8" s="77">
        <f>E8</f>
        <v>29.3</v>
      </c>
      <c r="E8" s="77">
        <v>29.3</v>
      </c>
      <c r="F8" s="77">
        <v>0</v>
      </c>
      <c r="G8" s="45">
        <f t="shared" si="0"/>
        <v>1.0199999999999996</v>
      </c>
      <c r="H8" s="45">
        <f aca="true" t="shared" si="1" ref="H8:H19">G8/C8</f>
        <v>0.03606789250353605</v>
      </c>
    </row>
    <row r="9" spans="1:8" s="39" customFormat="1" ht="24.75" customHeight="1">
      <c r="A9" s="76" t="s">
        <v>87</v>
      </c>
      <c r="B9" s="72" t="s">
        <v>88</v>
      </c>
      <c r="C9" s="77">
        <v>0</v>
      </c>
      <c r="D9" s="77">
        <v>11.72</v>
      </c>
      <c r="E9" s="77">
        <v>11.72</v>
      </c>
      <c r="F9" s="77">
        <v>0</v>
      </c>
      <c r="G9" s="45">
        <f t="shared" si="0"/>
        <v>11.72</v>
      </c>
      <c r="H9" s="45"/>
    </row>
    <row r="10" spans="1:8" s="39" customFormat="1" ht="24.75" customHeight="1">
      <c r="A10" s="76" t="s">
        <v>89</v>
      </c>
      <c r="B10" s="72" t="s">
        <v>90</v>
      </c>
      <c r="C10" s="77">
        <f>D10</f>
        <v>1.8</v>
      </c>
      <c r="D10" s="77">
        <f aca="true" t="shared" si="2" ref="D10:D19">E10</f>
        <v>1.8</v>
      </c>
      <c r="E10" s="77">
        <v>1.8</v>
      </c>
      <c r="F10" s="77">
        <v>0</v>
      </c>
      <c r="G10" s="45">
        <f t="shared" si="0"/>
        <v>0</v>
      </c>
      <c r="H10" s="129">
        <f t="shared" si="1"/>
        <v>0</v>
      </c>
    </row>
    <row r="11" spans="1:8" s="39" customFormat="1" ht="24.75" customHeight="1">
      <c r="A11" s="76" t="s">
        <v>91</v>
      </c>
      <c r="B11" s="72" t="s">
        <v>92</v>
      </c>
      <c r="C11" s="77">
        <v>11.31</v>
      </c>
      <c r="D11" s="77">
        <f t="shared" si="2"/>
        <v>11.72</v>
      </c>
      <c r="E11" s="77">
        <v>11.72</v>
      </c>
      <c r="F11" s="77">
        <v>0</v>
      </c>
      <c r="G11" s="45">
        <f t="shared" si="0"/>
        <v>0.41000000000000014</v>
      </c>
      <c r="H11" s="45">
        <f t="shared" si="1"/>
        <v>0.03625110521662247</v>
      </c>
    </row>
    <row r="12" spans="1:8" s="39" customFormat="1" ht="24.75" customHeight="1">
      <c r="A12" s="76" t="s">
        <v>93</v>
      </c>
      <c r="B12" s="72" t="s">
        <v>94</v>
      </c>
      <c r="C12" s="77">
        <v>7.91</v>
      </c>
      <c r="D12" s="77">
        <f t="shared" si="2"/>
        <v>8.11</v>
      </c>
      <c r="E12" s="77">
        <v>8.11</v>
      </c>
      <c r="F12" s="77">
        <v>0</v>
      </c>
      <c r="G12" s="45">
        <f t="shared" si="0"/>
        <v>0.1999999999999993</v>
      </c>
      <c r="H12" s="45">
        <f t="shared" si="1"/>
        <v>0.025284450063211034</v>
      </c>
    </row>
    <row r="13" spans="1:8" s="39" customFormat="1" ht="24.75" customHeight="1">
      <c r="A13" s="76" t="s">
        <v>95</v>
      </c>
      <c r="B13" s="72" t="s">
        <v>96</v>
      </c>
      <c r="C13" s="77">
        <v>1667.11</v>
      </c>
      <c r="D13" s="77">
        <f>F13</f>
        <v>1668.5</v>
      </c>
      <c r="E13" s="77">
        <v>0</v>
      </c>
      <c r="F13" s="77">
        <v>1668.5</v>
      </c>
      <c r="G13" s="45">
        <f t="shared" si="0"/>
        <v>1.3900000000001</v>
      </c>
      <c r="H13" s="129">
        <f t="shared" si="1"/>
        <v>0.0008337782149948715</v>
      </c>
    </row>
    <row r="14" spans="1:8" s="39" customFormat="1" ht="24.75" customHeight="1">
      <c r="A14" s="76" t="s">
        <v>97</v>
      </c>
      <c r="B14" s="72" t="s">
        <v>98</v>
      </c>
      <c r="C14" s="77">
        <v>101</v>
      </c>
      <c r="D14" s="77">
        <f>F14</f>
        <v>63</v>
      </c>
      <c r="E14" s="77">
        <v>0</v>
      </c>
      <c r="F14" s="77">
        <v>63</v>
      </c>
      <c r="G14" s="45">
        <f t="shared" si="0"/>
        <v>-38</v>
      </c>
      <c r="H14" s="45">
        <f t="shared" si="1"/>
        <v>-0.37623762376237624</v>
      </c>
    </row>
    <row r="15" spans="1:8" s="39" customFormat="1" ht="24.75" customHeight="1">
      <c r="A15" s="78">
        <v>2120102</v>
      </c>
      <c r="B15" s="73" t="s">
        <v>99</v>
      </c>
      <c r="C15" s="77">
        <v>200</v>
      </c>
      <c r="D15" s="77">
        <f t="shared" si="2"/>
        <v>0</v>
      </c>
      <c r="E15" s="77">
        <v>0</v>
      </c>
      <c r="F15" s="77">
        <v>0</v>
      </c>
      <c r="G15" s="45">
        <f t="shared" si="0"/>
        <v>-200</v>
      </c>
      <c r="H15" s="129">
        <f t="shared" si="1"/>
        <v>-1</v>
      </c>
    </row>
    <row r="16" spans="1:8" s="39" customFormat="1" ht="24.75" customHeight="1">
      <c r="A16" s="78">
        <v>2120501</v>
      </c>
      <c r="B16" s="72" t="s">
        <v>100</v>
      </c>
      <c r="C16" s="77">
        <v>92.02</v>
      </c>
      <c r="D16" s="77">
        <f t="shared" si="2"/>
        <v>0</v>
      </c>
      <c r="E16" s="77">
        <v>0</v>
      </c>
      <c r="F16" s="77">
        <v>0</v>
      </c>
      <c r="G16" s="45">
        <f t="shared" si="0"/>
        <v>-92.02</v>
      </c>
      <c r="H16" s="129">
        <f t="shared" si="1"/>
        <v>-1</v>
      </c>
    </row>
    <row r="17" spans="1:8" s="39" customFormat="1" ht="24.75" customHeight="1">
      <c r="A17" s="76" t="s">
        <v>101</v>
      </c>
      <c r="B17" s="72" t="s">
        <v>102</v>
      </c>
      <c r="C17" s="77">
        <v>269.06</v>
      </c>
      <c r="D17" s="77">
        <f t="shared" si="2"/>
        <v>246.3</v>
      </c>
      <c r="E17" s="77">
        <v>246.3</v>
      </c>
      <c r="F17" s="77">
        <v>0</v>
      </c>
      <c r="G17" s="45">
        <f t="shared" si="0"/>
        <v>-22.75999999999999</v>
      </c>
      <c r="H17" s="45">
        <f t="shared" si="1"/>
        <v>-0.08459079759161522</v>
      </c>
    </row>
    <row r="18" spans="1:8" s="39" customFormat="1" ht="24.75" customHeight="1">
      <c r="A18" s="76" t="s">
        <v>103</v>
      </c>
      <c r="B18" s="72" t="s">
        <v>104</v>
      </c>
      <c r="C18" s="77">
        <v>20.12</v>
      </c>
      <c r="D18" s="77">
        <f t="shared" si="2"/>
        <v>20.78</v>
      </c>
      <c r="E18" s="77">
        <v>20.78</v>
      </c>
      <c r="F18" s="77">
        <v>0</v>
      </c>
      <c r="G18" s="45">
        <f t="shared" si="0"/>
        <v>0.6600000000000001</v>
      </c>
      <c r="H18" s="45">
        <f t="shared" si="1"/>
        <v>0.032803180914512925</v>
      </c>
    </row>
    <row r="19" spans="1:8" s="39" customFormat="1" ht="24.75" customHeight="1">
      <c r="A19" s="76" t="s">
        <v>105</v>
      </c>
      <c r="B19" s="72" t="s">
        <v>106</v>
      </c>
      <c r="C19" s="77">
        <v>10.38</v>
      </c>
      <c r="D19" s="77">
        <f t="shared" si="2"/>
        <v>10.9</v>
      </c>
      <c r="E19" s="77">
        <v>10.9</v>
      </c>
      <c r="F19" s="77">
        <v>0</v>
      </c>
      <c r="G19" s="45">
        <f t="shared" si="0"/>
        <v>0.5199999999999996</v>
      </c>
      <c r="H19" s="129">
        <f t="shared" si="1"/>
        <v>0.05009633911368011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2.875" style="4" customWidth="1"/>
    <col min="2" max="2" width="32.25390625" style="4" customWidth="1"/>
    <col min="3" max="3" width="11.625" style="4" customWidth="1"/>
    <col min="4" max="4" width="16.375" style="4" customWidth="1"/>
    <col min="5" max="5" width="16.125" style="4" customWidth="1"/>
    <col min="6" max="16384" width="9.00390625" style="4" customWidth="1"/>
  </cols>
  <sheetData>
    <row r="1" ht="9.75" customHeight="1">
      <c r="A1" s="4" t="s">
        <v>107</v>
      </c>
    </row>
    <row r="2" spans="1:5" s="14" customFormat="1" ht="18" customHeight="1">
      <c r="A2" s="90" t="s">
        <v>108</v>
      </c>
      <c r="B2" s="90"/>
      <c r="C2" s="90"/>
      <c r="D2" s="90"/>
      <c r="E2" s="90"/>
    </row>
    <row r="3" ht="13.5" customHeight="1">
      <c r="E3" s="4" t="s">
        <v>3</v>
      </c>
    </row>
    <row r="4" spans="1:5" ht="29.25" customHeight="1">
      <c r="A4" s="102" t="s">
        <v>109</v>
      </c>
      <c r="B4" s="102"/>
      <c r="C4" s="102" t="s">
        <v>110</v>
      </c>
      <c r="D4" s="102"/>
      <c r="E4" s="102"/>
    </row>
    <row r="5" spans="1:5" ht="30" customHeight="1">
      <c r="A5" s="32" t="s">
        <v>47</v>
      </c>
      <c r="B5" s="32" t="s">
        <v>48</v>
      </c>
      <c r="C5" s="32" t="s">
        <v>53</v>
      </c>
      <c r="D5" s="32" t="s">
        <v>111</v>
      </c>
      <c r="E5" s="32" t="s">
        <v>112</v>
      </c>
    </row>
    <row r="6" spans="1:5" ht="24.75" customHeight="1">
      <c r="A6" s="102" t="s">
        <v>113</v>
      </c>
      <c r="B6" s="102"/>
      <c r="C6" s="130">
        <f>C7+C21+C49+C61</f>
        <v>340.7240000000001</v>
      </c>
      <c r="D6" s="130">
        <f>D7+D21+D49+D61</f>
        <v>304.63400000000007</v>
      </c>
      <c r="E6" s="130">
        <f>E7+E21+E49+E61</f>
        <v>36.09</v>
      </c>
    </row>
    <row r="7" spans="1:5" ht="24.75" customHeight="1">
      <c r="A7" s="25">
        <v>301</v>
      </c>
      <c r="B7" s="34" t="s">
        <v>114</v>
      </c>
      <c r="C7" s="130">
        <f>SUM(C8:C20)</f>
        <v>301.32000000000005</v>
      </c>
      <c r="D7" s="130">
        <f>SUM(D8:D20)</f>
        <v>301.32000000000005</v>
      </c>
      <c r="E7" s="130">
        <f>SUM(E8:E20)</f>
        <v>0</v>
      </c>
    </row>
    <row r="8" spans="1:5" ht="24.75" customHeight="1">
      <c r="A8" s="25">
        <v>30101</v>
      </c>
      <c r="B8" s="35" t="s">
        <v>115</v>
      </c>
      <c r="C8" s="33">
        <f>D8+E8</f>
        <v>73.53</v>
      </c>
      <c r="D8" s="36">
        <v>73.53</v>
      </c>
      <c r="E8" s="36">
        <v>0</v>
      </c>
    </row>
    <row r="9" spans="1:5" ht="24.75" customHeight="1">
      <c r="A9" s="25">
        <v>30102</v>
      </c>
      <c r="B9" s="35" t="s">
        <v>116</v>
      </c>
      <c r="C9" s="33">
        <f aca="true" t="shared" si="0" ref="C9:C65">D9+E9</f>
        <v>94.59</v>
      </c>
      <c r="D9" s="36">
        <v>94.59</v>
      </c>
      <c r="E9" s="36">
        <v>0</v>
      </c>
    </row>
    <row r="10" spans="1:5" ht="24.75" customHeight="1">
      <c r="A10" s="25">
        <v>30103</v>
      </c>
      <c r="B10" s="35" t="s">
        <v>117</v>
      </c>
      <c r="C10" s="33">
        <f t="shared" si="0"/>
        <v>35</v>
      </c>
      <c r="D10" s="36">
        <v>35</v>
      </c>
      <c r="E10" s="36">
        <v>0</v>
      </c>
    </row>
    <row r="11" spans="1:5" ht="24.75" customHeight="1">
      <c r="A11" s="25">
        <v>30106</v>
      </c>
      <c r="B11" s="35" t="s">
        <v>118</v>
      </c>
      <c r="C11" s="33">
        <f t="shared" si="0"/>
        <v>0</v>
      </c>
      <c r="D11" s="36">
        <v>0</v>
      </c>
      <c r="E11" s="36">
        <v>0</v>
      </c>
    </row>
    <row r="12" spans="1:5" ht="24.75" customHeight="1">
      <c r="A12" s="25">
        <v>30107</v>
      </c>
      <c r="B12" s="35" t="s">
        <v>119</v>
      </c>
      <c r="C12" s="33">
        <f t="shared" si="0"/>
        <v>0</v>
      </c>
      <c r="D12" s="36">
        <v>0</v>
      </c>
      <c r="E12" s="36">
        <v>0</v>
      </c>
    </row>
    <row r="13" spans="1:5" ht="24.75" customHeight="1">
      <c r="A13" s="25">
        <v>30108</v>
      </c>
      <c r="B13" s="35" t="s">
        <v>120</v>
      </c>
      <c r="C13" s="33">
        <f t="shared" si="0"/>
        <v>29.3</v>
      </c>
      <c r="D13" s="36">
        <v>29.3</v>
      </c>
      <c r="E13" s="36">
        <v>0</v>
      </c>
    </row>
    <row r="14" spans="1:5" ht="24.75" customHeight="1">
      <c r="A14" s="25">
        <v>30109</v>
      </c>
      <c r="B14" s="35" t="s">
        <v>121</v>
      </c>
      <c r="C14" s="33">
        <f t="shared" si="0"/>
        <v>11.72</v>
      </c>
      <c r="D14" s="36">
        <v>11.72</v>
      </c>
      <c r="E14" s="36">
        <v>0</v>
      </c>
    </row>
    <row r="15" spans="1:5" ht="24.75" customHeight="1">
      <c r="A15" s="25">
        <v>30110</v>
      </c>
      <c r="B15" s="35" t="s">
        <v>122</v>
      </c>
      <c r="C15" s="33">
        <f t="shared" si="0"/>
        <v>11.72</v>
      </c>
      <c r="D15" s="36">
        <v>11.72</v>
      </c>
      <c r="E15" s="36">
        <v>0</v>
      </c>
    </row>
    <row r="16" spans="1:5" ht="24.75" customHeight="1">
      <c r="A16" s="25">
        <v>30111</v>
      </c>
      <c r="B16" s="35" t="s">
        <v>123</v>
      </c>
      <c r="C16" s="33">
        <f t="shared" si="0"/>
        <v>8.12</v>
      </c>
      <c r="D16" s="36">
        <v>8.12</v>
      </c>
      <c r="E16" s="36">
        <v>0</v>
      </c>
    </row>
    <row r="17" spans="1:5" ht="24.75" customHeight="1">
      <c r="A17" s="25">
        <v>30112</v>
      </c>
      <c r="B17" s="35" t="s">
        <v>124</v>
      </c>
      <c r="C17" s="33">
        <f t="shared" si="0"/>
        <v>2.34</v>
      </c>
      <c r="D17" s="36">
        <v>2.34</v>
      </c>
      <c r="E17" s="36">
        <v>0</v>
      </c>
    </row>
    <row r="18" spans="1:5" ht="24.75" customHeight="1">
      <c r="A18" s="25">
        <v>30113</v>
      </c>
      <c r="B18" s="35" t="s">
        <v>73</v>
      </c>
      <c r="C18" s="33">
        <f t="shared" si="0"/>
        <v>20.78</v>
      </c>
      <c r="D18" s="36">
        <v>20.78</v>
      </c>
      <c r="E18" s="36">
        <v>0</v>
      </c>
    </row>
    <row r="19" spans="1:5" ht="24.75" customHeight="1">
      <c r="A19" s="25">
        <v>30114</v>
      </c>
      <c r="B19" s="35" t="s">
        <v>125</v>
      </c>
      <c r="C19" s="33">
        <f t="shared" si="0"/>
        <v>0</v>
      </c>
      <c r="D19" s="36">
        <v>0</v>
      </c>
      <c r="E19" s="36">
        <v>0</v>
      </c>
    </row>
    <row r="20" spans="1:5" ht="24.75" customHeight="1">
      <c r="A20" s="25">
        <v>30199</v>
      </c>
      <c r="B20" s="35" t="s">
        <v>126</v>
      </c>
      <c r="C20" s="33">
        <f t="shared" si="0"/>
        <v>14.22</v>
      </c>
      <c r="D20" s="36">
        <v>14.22</v>
      </c>
      <c r="E20" s="36">
        <v>0</v>
      </c>
    </row>
    <row r="21" spans="1:5" ht="24.75" customHeight="1">
      <c r="A21" s="80">
        <v>302</v>
      </c>
      <c r="B21" s="81" t="s">
        <v>127</v>
      </c>
      <c r="C21" s="130">
        <f>SUM(C22:C48)</f>
        <v>36.09</v>
      </c>
      <c r="D21" s="130">
        <f>SUM(D22:D48)</f>
        <v>0</v>
      </c>
      <c r="E21" s="130">
        <f>SUM(E22:E48)</f>
        <v>36.09</v>
      </c>
    </row>
    <row r="22" spans="1:5" ht="24.75" customHeight="1">
      <c r="A22" s="25">
        <v>30201</v>
      </c>
      <c r="B22" s="35" t="s">
        <v>128</v>
      </c>
      <c r="C22" s="33">
        <f t="shared" si="0"/>
        <v>5</v>
      </c>
      <c r="D22" s="36">
        <v>0</v>
      </c>
      <c r="E22" s="36">
        <v>5</v>
      </c>
    </row>
    <row r="23" spans="1:5" ht="24.75" customHeight="1">
      <c r="A23" s="25">
        <v>30202</v>
      </c>
      <c r="B23" s="35" t="s">
        <v>129</v>
      </c>
      <c r="C23" s="33">
        <f t="shared" si="0"/>
        <v>3</v>
      </c>
      <c r="D23" s="36">
        <v>0</v>
      </c>
      <c r="E23" s="36">
        <v>3</v>
      </c>
    </row>
    <row r="24" spans="1:5" ht="24.75" customHeight="1">
      <c r="A24" s="25">
        <v>30203</v>
      </c>
      <c r="B24" s="35" t="s">
        <v>130</v>
      </c>
      <c r="C24" s="33">
        <f t="shared" si="0"/>
        <v>0</v>
      </c>
      <c r="D24" s="36">
        <v>0</v>
      </c>
      <c r="E24" s="36">
        <v>0</v>
      </c>
    </row>
    <row r="25" spans="1:5" ht="24.75" customHeight="1">
      <c r="A25" s="25">
        <v>30204</v>
      </c>
      <c r="B25" s="35" t="s">
        <v>131</v>
      </c>
      <c r="C25" s="33">
        <f t="shared" si="0"/>
        <v>0</v>
      </c>
      <c r="D25" s="36">
        <v>0</v>
      </c>
      <c r="E25" s="36">
        <v>0</v>
      </c>
    </row>
    <row r="26" spans="1:5" ht="24.75" customHeight="1">
      <c r="A26" s="25">
        <v>30205</v>
      </c>
      <c r="B26" s="35" t="s">
        <v>132</v>
      </c>
      <c r="C26" s="33">
        <f t="shared" si="0"/>
        <v>2.5</v>
      </c>
      <c r="D26" s="36">
        <v>0</v>
      </c>
      <c r="E26" s="36">
        <v>2.5</v>
      </c>
    </row>
    <row r="27" spans="1:5" ht="24.75" customHeight="1">
      <c r="A27" s="25">
        <v>30206</v>
      </c>
      <c r="B27" s="35" t="s">
        <v>133</v>
      </c>
      <c r="C27" s="33">
        <f t="shared" si="0"/>
        <v>2</v>
      </c>
      <c r="D27" s="36">
        <v>0</v>
      </c>
      <c r="E27" s="36">
        <v>2</v>
      </c>
    </row>
    <row r="28" spans="1:5" ht="24.75" customHeight="1">
      <c r="A28" s="25">
        <v>30207</v>
      </c>
      <c r="B28" s="35" t="s">
        <v>134</v>
      </c>
      <c r="C28" s="33">
        <f t="shared" si="0"/>
        <v>2.5</v>
      </c>
      <c r="D28" s="36">
        <v>0</v>
      </c>
      <c r="E28" s="36">
        <v>2.5</v>
      </c>
    </row>
    <row r="29" spans="1:5" ht="24.75" customHeight="1">
      <c r="A29" s="25">
        <v>30208</v>
      </c>
      <c r="B29" s="35" t="s">
        <v>135</v>
      </c>
      <c r="C29" s="33">
        <f t="shared" si="0"/>
        <v>0</v>
      </c>
      <c r="D29" s="36">
        <v>0</v>
      </c>
      <c r="E29" s="36">
        <v>0</v>
      </c>
    </row>
    <row r="30" spans="1:5" ht="24.75" customHeight="1">
      <c r="A30" s="25">
        <v>30209</v>
      </c>
      <c r="B30" s="35" t="s">
        <v>136</v>
      </c>
      <c r="C30" s="33">
        <f t="shared" si="0"/>
        <v>0</v>
      </c>
      <c r="D30" s="36">
        <v>0</v>
      </c>
      <c r="E30" s="36">
        <v>0</v>
      </c>
    </row>
    <row r="31" spans="1:5" ht="24.75" customHeight="1">
      <c r="A31" s="25">
        <v>30211</v>
      </c>
      <c r="B31" s="35" t="s">
        <v>137</v>
      </c>
      <c r="C31" s="33">
        <f t="shared" si="0"/>
        <v>3</v>
      </c>
      <c r="D31" s="36">
        <v>0</v>
      </c>
      <c r="E31" s="36">
        <v>3</v>
      </c>
    </row>
    <row r="32" spans="1:5" ht="24.75" customHeight="1">
      <c r="A32" s="25">
        <v>30212</v>
      </c>
      <c r="B32" s="35" t="s">
        <v>138</v>
      </c>
      <c r="C32" s="33">
        <f t="shared" si="0"/>
        <v>0</v>
      </c>
      <c r="D32" s="36">
        <v>0</v>
      </c>
      <c r="E32" s="36">
        <v>0</v>
      </c>
    </row>
    <row r="33" spans="1:5" ht="24.75" customHeight="1">
      <c r="A33" s="25">
        <v>30213</v>
      </c>
      <c r="B33" s="35" t="s">
        <v>139</v>
      </c>
      <c r="C33" s="33">
        <f t="shared" si="0"/>
        <v>0</v>
      </c>
      <c r="D33" s="36">
        <v>0</v>
      </c>
      <c r="E33" s="36">
        <v>0</v>
      </c>
    </row>
    <row r="34" spans="1:5" ht="24.75" customHeight="1">
      <c r="A34" s="25">
        <v>30214</v>
      </c>
      <c r="B34" s="35" t="s">
        <v>140</v>
      </c>
      <c r="C34" s="33">
        <f t="shared" si="0"/>
        <v>0</v>
      </c>
      <c r="D34" s="36">
        <v>0</v>
      </c>
      <c r="E34" s="36">
        <v>0</v>
      </c>
    </row>
    <row r="35" spans="1:5" ht="24.75" customHeight="1">
      <c r="A35" s="25">
        <v>30215</v>
      </c>
      <c r="B35" s="35" t="s">
        <v>141</v>
      </c>
      <c r="C35" s="33">
        <f t="shared" si="0"/>
        <v>0</v>
      </c>
      <c r="D35" s="36">
        <v>0</v>
      </c>
      <c r="E35" s="36">
        <v>0</v>
      </c>
    </row>
    <row r="36" spans="1:5" ht="24.75" customHeight="1">
      <c r="A36" s="25">
        <v>30216</v>
      </c>
      <c r="B36" s="35" t="s">
        <v>142</v>
      </c>
      <c r="C36" s="33">
        <f t="shared" si="0"/>
        <v>0</v>
      </c>
      <c r="D36" s="36">
        <v>0</v>
      </c>
      <c r="E36" s="36">
        <v>0</v>
      </c>
    </row>
    <row r="37" spans="1:5" ht="24.75" customHeight="1">
      <c r="A37" s="25">
        <v>30217</v>
      </c>
      <c r="B37" s="35" t="s">
        <v>143</v>
      </c>
      <c r="C37" s="33">
        <f t="shared" si="0"/>
        <v>0</v>
      </c>
      <c r="D37" s="36">
        <v>0</v>
      </c>
      <c r="E37" s="36">
        <v>0</v>
      </c>
    </row>
    <row r="38" spans="1:5" ht="24.75" customHeight="1">
      <c r="A38" s="25">
        <v>30218</v>
      </c>
      <c r="B38" s="35" t="s">
        <v>144</v>
      </c>
      <c r="C38" s="33">
        <f t="shared" si="0"/>
        <v>0</v>
      </c>
      <c r="D38" s="36">
        <v>0</v>
      </c>
      <c r="E38" s="36">
        <v>0</v>
      </c>
    </row>
    <row r="39" spans="1:5" ht="24.75" customHeight="1">
      <c r="A39" s="25">
        <v>30224</v>
      </c>
      <c r="B39" s="35" t="s">
        <v>145</v>
      </c>
      <c r="C39" s="33">
        <f t="shared" si="0"/>
        <v>0</v>
      </c>
      <c r="D39" s="36">
        <v>0</v>
      </c>
      <c r="E39" s="36">
        <v>0</v>
      </c>
    </row>
    <row r="40" spans="1:5" ht="24.75" customHeight="1">
      <c r="A40" s="25">
        <v>30225</v>
      </c>
      <c r="B40" s="35" t="s">
        <v>146</v>
      </c>
      <c r="C40" s="33">
        <f t="shared" si="0"/>
        <v>0</v>
      </c>
      <c r="D40" s="36">
        <v>0</v>
      </c>
      <c r="E40" s="36">
        <v>0</v>
      </c>
    </row>
    <row r="41" spans="1:5" ht="24.75" customHeight="1">
      <c r="A41" s="25">
        <v>30226</v>
      </c>
      <c r="B41" s="35" t="s">
        <v>147</v>
      </c>
      <c r="C41" s="33">
        <f t="shared" si="0"/>
        <v>0</v>
      </c>
      <c r="D41" s="36">
        <v>0</v>
      </c>
      <c r="E41" s="36">
        <v>0</v>
      </c>
    </row>
    <row r="42" spans="1:5" ht="24.75" customHeight="1">
      <c r="A42" s="25">
        <v>30227</v>
      </c>
      <c r="B42" s="35" t="s">
        <v>148</v>
      </c>
      <c r="C42" s="33">
        <f t="shared" si="0"/>
        <v>0</v>
      </c>
      <c r="D42" s="36">
        <v>0</v>
      </c>
      <c r="E42" s="36">
        <v>0</v>
      </c>
    </row>
    <row r="43" spans="1:5" ht="24.75" customHeight="1">
      <c r="A43" s="25">
        <v>30228</v>
      </c>
      <c r="B43" s="35" t="s">
        <v>149</v>
      </c>
      <c r="C43" s="33">
        <f t="shared" si="0"/>
        <v>0</v>
      </c>
      <c r="D43" s="36">
        <v>0</v>
      </c>
      <c r="E43" s="36">
        <v>0</v>
      </c>
    </row>
    <row r="44" spans="1:5" ht="24.75" customHeight="1">
      <c r="A44" s="25">
        <v>30229</v>
      </c>
      <c r="B44" s="35" t="s">
        <v>150</v>
      </c>
      <c r="C44" s="33">
        <f t="shared" si="0"/>
        <v>0</v>
      </c>
      <c r="D44" s="36">
        <v>0</v>
      </c>
      <c r="E44" s="36">
        <v>0</v>
      </c>
    </row>
    <row r="45" spans="1:5" ht="24.75" customHeight="1">
      <c r="A45" s="25">
        <v>30231</v>
      </c>
      <c r="B45" s="35" t="s">
        <v>151</v>
      </c>
      <c r="C45" s="33">
        <f t="shared" si="0"/>
        <v>9</v>
      </c>
      <c r="D45" s="36">
        <v>0</v>
      </c>
      <c r="E45" s="36">
        <v>9</v>
      </c>
    </row>
    <row r="46" spans="1:5" ht="24.75" customHeight="1">
      <c r="A46" s="25">
        <v>30239</v>
      </c>
      <c r="B46" s="35" t="s">
        <v>152</v>
      </c>
      <c r="C46" s="33">
        <f t="shared" si="0"/>
        <v>0</v>
      </c>
      <c r="D46" s="36">
        <v>0</v>
      </c>
      <c r="E46" s="36">
        <v>0</v>
      </c>
    </row>
    <row r="47" spans="1:5" ht="24.75" customHeight="1">
      <c r="A47" s="25">
        <v>30240</v>
      </c>
      <c r="B47" s="35" t="s">
        <v>153</v>
      </c>
      <c r="C47" s="33">
        <f t="shared" si="0"/>
        <v>0</v>
      </c>
      <c r="D47" s="36">
        <v>0</v>
      </c>
      <c r="E47" s="36">
        <v>0</v>
      </c>
    </row>
    <row r="48" spans="1:5" ht="24.75" customHeight="1">
      <c r="A48" s="25">
        <v>30299</v>
      </c>
      <c r="B48" s="35" t="s">
        <v>154</v>
      </c>
      <c r="C48" s="33">
        <f t="shared" si="0"/>
        <v>9.09</v>
      </c>
      <c r="D48" s="36">
        <v>0</v>
      </c>
      <c r="E48" s="36">
        <v>9.09</v>
      </c>
    </row>
    <row r="49" spans="1:5" ht="24.75" customHeight="1">
      <c r="A49" s="80">
        <v>303</v>
      </c>
      <c r="B49" s="81" t="s">
        <v>155</v>
      </c>
      <c r="C49" s="130">
        <f>SUM(C50:C60)</f>
        <v>3.314</v>
      </c>
      <c r="D49" s="130">
        <f>SUM(D50:D60)</f>
        <v>3.314</v>
      </c>
      <c r="E49" s="130">
        <f>SUM(E50:E60)</f>
        <v>0</v>
      </c>
    </row>
    <row r="50" spans="1:5" ht="24.75" customHeight="1">
      <c r="A50" s="25">
        <v>30301</v>
      </c>
      <c r="B50" s="35" t="s">
        <v>156</v>
      </c>
      <c r="C50" s="33">
        <f t="shared" si="0"/>
        <v>0</v>
      </c>
      <c r="D50" s="36">
        <v>0</v>
      </c>
      <c r="E50" s="36">
        <v>0</v>
      </c>
    </row>
    <row r="51" spans="1:5" ht="24.75" customHeight="1">
      <c r="A51" s="25">
        <v>30302</v>
      </c>
      <c r="B51" s="35" t="s">
        <v>157</v>
      </c>
      <c r="C51" s="33">
        <f t="shared" si="0"/>
        <v>2.77</v>
      </c>
      <c r="D51" s="36">
        <v>2.77</v>
      </c>
      <c r="E51" s="36">
        <v>0</v>
      </c>
    </row>
    <row r="52" spans="1:5" ht="24.75" customHeight="1">
      <c r="A52" s="25">
        <v>30303</v>
      </c>
      <c r="B52" s="35" t="s">
        <v>158</v>
      </c>
      <c r="C52" s="33">
        <f t="shared" si="0"/>
        <v>0</v>
      </c>
      <c r="D52" s="36">
        <v>0</v>
      </c>
      <c r="E52" s="36">
        <v>0</v>
      </c>
    </row>
    <row r="53" spans="1:5" ht="24.75" customHeight="1">
      <c r="A53" s="25">
        <v>30304</v>
      </c>
      <c r="B53" s="35" t="s">
        <v>159</v>
      </c>
      <c r="C53" s="33">
        <f t="shared" si="0"/>
        <v>0</v>
      </c>
      <c r="D53" s="36">
        <v>0</v>
      </c>
      <c r="E53" s="36">
        <v>0</v>
      </c>
    </row>
    <row r="54" spans="1:5" ht="24.75" customHeight="1">
      <c r="A54" s="25">
        <v>30305</v>
      </c>
      <c r="B54" s="35" t="s">
        <v>160</v>
      </c>
      <c r="C54" s="33">
        <f t="shared" si="0"/>
        <v>0.544</v>
      </c>
      <c r="D54" s="36">
        <v>0.544</v>
      </c>
      <c r="E54" s="36">
        <v>0</v>
      </c>
    </row>
    <row r="55" spans="1:5" ht="24.75" customHeight="1">
      <c r="A55" s="25">
        <v>30306</v>
      </c>
      <c r="B55" s="35" t="s">
        <v>161</v>
      </c>
      <c r="C55" s="33">
        <f t="shared" si="0"/>
        <v>0</v>
      </c>
      <c r="D55" s="36">
        <v>0</v>
      </c>
      <c r="E55" s="36">
        <v>0</v>
      </c>
    </row>
    <row r="56" spans="1:5" ht="24.75" customHeight="1">
      <c r="A56" s="25">
        <v>30307</v>
      </c>
      <c r="B56" s="35" t="s">
        <v>162</v>
      </c>
      <c r="C56" s="33">
        <f t="shared" si="0"/>
        <v>0</v>
      </c>
      <c r="D56" s="36">
        <v>0</v>
      </c>
      <c r="E56" s="36">
        <v>0</v>
      </c>
    </row>
    <row r="57" spans="1:5" ht="24.75" customHeight="1">
      <c r="A57" s="25">
        <v>30308</v>
      </c>
      <c r="B57" s="35" t="s">
        <v>163</v>
      </c>
      <c r="C57" s="33">
        <f t="shared" si="0"/>
        <v>0</v>
      </c>
      <c r="D57" s="36">
        <v>0</v>
      </c>
      <c r="E57" s="36">
        <v>0</v>
      </c>
    </row>
    <row r="58" spans="1:5" ht="24.75" customHeight="1">
      <c r="A58" s="25">
        <v>30309</v>
      </c>
      <c r="B58" s="35" t="s">
        <v>164</v>
      </c>
      <c r="C58" s="33">
        <f t="shared" si="0"/>
        <v>0</v>
      </c>
      <c r="D58" s="36">
        <v>0</v>
      </c>
      <c r="E58" s="36">
        <v>0</v>
      </c>
    </row>
    <row r="59" spans="1:5" ht="24.75" customHeight="1">
      <c r="A59" s="25">
        <v>30310</v>
      </c>
      <c r="B59" s="35" t="s">
        <v>165</v>
      </c>
      <c r="C59" s="33">
        <f t="shared" si="0"/>
        <v>0</v>
      </c>
      <c r="D59" s="36">
        <v>0</v>
      </c>
      <c r="E59" s="36">
        <v>0</v>
      </c>
    </row>
    <row r="60" spans="1:5" ht="24.75" customHeight="1">
      <c r="A60" s="25">
        <v>30399</v>
      </c>
      <c r="B60" s="35" t="s">
        <v>166</v>
      </c>
      <c r="C60" s="33">
        <f t="shared" si="0"/>
        <v>0</v>
      </c>
      <c r="D60" s="36">
        <v>0</v>
      </c>
      <c r="E60" s="36">
        <v>0</v>
      </c>
    </row>
    <row r="61" spans="1:5" ht="24.75" customHeight="1">
      <c r="A61" s="80">
        <v>310</v>
      </c>
      <c r="B61" s="81" t="s">
        <v>167</v>
      </c>
      <c r="C61" s="130">
        <f>SUM(C62:C65)</f>
        <v>0</v>
      </c>
      <c r="D61" s="130">
        <f>SUM(D62:D65)</f>
        <v>0</v>
      </c>
      <c r="E61" s="130">
        <f>SUM(E62:E65)</f>
        <v>0</v>
      </c>
    </row>
    <row r="62" spans="1:5" ht="24.75" customHeight="1">
      <c r="A62" s="25">
        <v>31002</v>
      </c>
      <c r="B62" s="35" t="s">
        <v>168</v>
      </c>
      <c r="C62" s="33">
        <f t="shared" si="0"/>
        <v>0</v>
      </c>
      <c r="D62" s="36">
        <v>0</v>
      </c>
      <c r="E62" s="36">
        <v>0</v>
      </c>
    </row>
    <row r="63" spans="1:5" ht="24.75" customHeight="1">
      <c r="A63" s="25">
        <v>31003</v>
      </c>
      <c r="B63" s="35" t="s">
        <v>169</v>
      </c>
      <c r="C63" s="33">
        <f t="shared" si="0"/>
        <v>0</v>
      </c>
      <c r="D63" s="36">
        <v>0</v>
      </c>
      <c r="E63" s="36">
        <v>0</v>
      </c>
    </row>
    <row r="64" spans="1:5" ht="24.75" customHeight="1">
      <c r="A64" s="25">
        <v>31007</v>
      </c>
      <c r="B64" s="35" t="s">
        <v>170</v>
      </c>
      <c r="C64" s="33">
        <f t="shared" si="0"/>
        <v>0</v>
      </c>
      <c r="D64" s="36">
        <v>0</v>
      </c>
      <c r="E64" s="36">
        <v>0</v>
      </c>
    </row>
    <row r="65" spans="1:5" ht="24.75" customHeight="1">
      <c r="A65" s="25">
        <v>31099</v>
      </c>
      <c r="B65" s="35" t="s">
        <v>171</v>
      </c>
      <c r="C65" s="33">
        <f t="shared" si="0"/>
        <v>0</v>
      </c>
      <c r="D65" s="36">
        <v>0</v>
      </c>
      <c r="E65" s="36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0.21" bottom="0.2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Y6" sqref="Y6"/>
    </sheetView>
  </sheetViews>
  <sheetFormatPr defaultColWidth="9.00390625" defaultRowHeight="14.25"/>
  <cols>
    <col min="1" max="24" width="8.50390625" style="0" customWidth="1"/>
  </cols>
  <sheetData>
    <row r="1" ht="23.25" customHeight="1">
      <c r="A1" t="s">
        <v>172</v>
      </c>
    </row>
    <row r="2" spans="1:24" s="1" customFormat="1" ht="30.75" customHeight="1">
      <c r="A2" s="106" t="s">
        <v>173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ht="20.25" customHeight="1">
      <c r="W3" t="s">
        <v>3</v>
      </c>
    </row>
    <row r="4" spans="1:24" s="30" customFormat="1" ht="24.75" customHeight="1">
      <c r="A4" s="103" t="s">
        <v>174</v>
      </c>
      <c r="B4" s="103"/>
      <c r="C4" s="103"/>
      <c r="D4" s="103"/>
      <c r="E4" s="103"/>
      <c r="F4" s="103"/>
      <c r="G4" s="103"/>
      <c r="H4" s="103"/>
      <c r="I4" s="103" t="s">
        <v>78</v>
      </c>
      <c r="J4" s="103"/>
      <c r="K4" s="103"/>
      <c r="L4" s="103"/>
      <c r="M4" s="103"/>
      <c r="N4" s="103"/>
      <c r="O4" s="103"/>
      <c r="P4" s="103"/>
      <c r="Q4" s="103" t="s">
        <v>79</v>
      </c>
      <c r="R4" s="103"/>
      <c r="S4" s="103"/>
      <c r="T4" s="103"/>
      <c r="U4" s="103"/>
      <c r="V4" s="103"/>
      <c r="W4" s="103"/>
      <c r="X4" s="103"/>
    </row>
    <row r="5" spans="1:24" s="30" customFormat="1" ht="24.75" customHeight="1">
      <c r="A5" s="103" t="s">
        <v>53</v>
      </c>
      <c r="B5" s="103" t="s">
        <v>175</v>
      </c>
      <c r="C5" s="103" t="s">
        <v>176</v>
      </c>
      <c r="D5" s="103"/>
      <c r="E5" s="103"/>
      <c r="F5" s="104" t="s">
        <v>143</v>
      </c>
      <c r="G5" s="104" t="s">
        <v>141</v>
      </c>
      <c r="H5" s="103" t="s">
        <v>142</v>
      </c>
      <c r="I5" s="103" t="s">
        <v>53</v>
      </c>
      <c r="J5" s="103" t="s">
        <v>175</v>
      </c>
      <c r="K5" s="103" t="s">
        <v>176</v>
      </c>
      <c r="L5" s="103"/>
      <c r="M5" s="103"/>
      <c r="N5" s="104" t="s">
        <v>143</v>
      </c>
      <c r="O5" s="104" t="s">
        <v>141</v>
      </c>
      <c r="P5" s="103" t="s">
        <v>142</v>
      </c>
      <c r="Q5" s="103" t="s">
        <v>53</v>
      </c>
      <c r="R5" s="103" t="s">
        <v>175</v>
      </c>
      <c r="S5" s="103" t="s">
        <v>176</v>
      </c>
      <c r="T5" s="103"/>
      <c r="U5" s="103"/>
      <c r="V5" s="103" t="s">
        <v>143</v>
      </c>
      <c r="W5" s="104" t="s">
        <v>141</v>
      </c>
      <c r="X5" s="103" t="s">
        <v>142</v>
      </c>
    </row>
    <row r="6" spans="1:24" s="30" customFormat="1" ht="87" customHeight="1">
      <c r="A6" s="103"/>
      <c r="B6" s="103"/>
      <c r="C6" s="31" t="s">
        <v>9</v>
      </c>
      <c r="D6" s="31" t="s">
        <v>177</v>
      </c>
      <c r="E6" s="31" t="s">
        <v>178</v>
      </c>
      <c r="F6" s="105"/>
      <c r="G6" s="105"/>
      <c r="H6" s="103"/>
      <c r="I6" s="103"/>
      <c r="J6" s="103"/>
      <c r="K6" s="31" t="s">
        <v>9</v>
      </c>
      <c r="L6" s="31" t="s">
        <v>177</v>
      </c>
      <c r="M6" s="31" t="s">
        <v>178</v>
      </c>
      <c r="N6" s="105"/>
      <c r="O6" s="105"/>
      <c r="P6" s="103"/>
      <c r="Q6" s="103"/>
      <c r="R6" s="103"/>
      <c r="S6" s="31" t="s">
        <v>9</v>
      </c>
      <c r="T6" s="31" t="s">
        <v>177</v>
      </c>
      <c r="U6" s="31" t="s">
        <v>178</v>
      </c>
      <c r="V6" s="103"/>
      <c r="W6" s="105"/>
      <c r="X6" s="103"/>
    </row>
    <row r="7" spans="1:24" s="15" customFormat="1" ht="31.5" customHeight="1">
      <c r="A7" s="82">
        <f>B7+C7+F7+G7+H7</f>
        <v>2</v>
      </c>
      <c r="B7" s="82">
        <v>0</v>
      </c>
      <c r="C7" s="82">
        <f>D7+E7</f>
        <v>0</v>
      </c>
      <c r="D7" s="82">
        <v>0</v>
      </c>
      <c r="E7" s="82">
        <v>0</v>
      </c>
      <c r="F7" s="82">
        <v>2</v>
      </c>
      <c r="G7" s="82">
        <v>0</v>
      </c>
      <c r="H7" s="82">
        <v>0</v>
      </c>
      <c r="I7" s="82">
        <f>J7+K7+N7+O7+P7</f>
        <v>12.074871</v>
      </c>
      <c r="J7" s="82">
        <v>0</v>
      </c>
      <c r="K7" s="82">
        <f>L7+M7</f>
        <v>12.074871</v>
      </c>
      <c r="L7" s="82">
        <v>0</v>
      </c>
      <c r="M7" s="82">
        <f>120748.71/(10000)</f>
        <v>12.074871</v>
      </c>
      <c r="N7" s="82">
        <v>0</v>
      </c>
      <c r="O7" s="82">
        <v>0</v>
      </c>
      <c r="P7" s="82">
        <v>0</v>
      </c>
      <c r="Q7" s="82">
        <f>R7+S7+V7+W7+X7</f>
        <v>9</v>
      </c>
      <c r="R7" s="82">
        <v>0</v>
      </c>
      <c r="S7" s="82">
        <f>T7+U7</f>
        <v>9</v>
      </c>
      <c r="T7" s="82">
        <v>0</v>
      </c>
      <c r="U7" s="82">
        <v>9</v>
      </c>
      <c r="V7" s="82">
        <v>0</v>
      </c>
      <c r="W7" s="82">
        <v>0</v>
      </c>
      <c r="X7" s="82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23999999999999996" right="0.0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showZeros="0" zoomScalePageLayoutView="0" workbookViewId="0" topLeftCell="A1">
      <selection activeCell="D18" sqref="D18"/>
    </sheetView>
  </sheetViews>
  <sheetFormatPr defaultColWidth="9.00390625" defaultRowHeight="14.25"/>
  <cols>
    <col min="1" max="1" width="9.00390625" style="16" customWidth="1"/>
    <col min="2" max="2" width="14.375" style="16" customWidth="1"/>
    <col min="3" max="3" width="10.25390625" style="16" customWidth="1"/>
    <col min="4" max="4" width="9.00390625" style="16" customWidth="1"/>
    <col min="5" max="5" width="10.125" style="16" customWidth="1"/>
    <col min="6" max="6" width="11.875" style="16" customWidth="1"/>
    <col min="7" max="7" width="16.50390625" style="16" customWidth="1"/>
    <col min="8" max="8" width="14.75390625" style="16" customWidth="1"/>
    <col min="9" max="9" width="13.25390625" style="16" customWidth="1"/>
    <col min="10" max="10" width="21.25390625" style="16" customWidth="1"/>
    <col min="11" max="11" width="16.00390625" style="16" customWidth="1"/>
    <col min="12" max="12" width="9.00390625" style="16" customWidth="1"/>
    <col min="13" max="13" width="19.75390625" style="16" customWidth="1"/>
    <col min="14" max="14" width="15.50390625" style="16" customWidth="1"/>
    <col min="15" max="16384" width="9.00390625" style="16" customWidth="1"/>
  </cols>
  <sheetData>
    <row r="1" ht="14.25">
      <c r="A1" s="16" t="s">
        <v>179</v>
      </c>
    </row>
    <row r="2" spans="1:14" s="14" customFormat="1" ht="38.25" customHeight="1">
      <c r="A2" s="90" t="s">
        <v>180</v>
      </c>
      <c r="B2" s="90"/>
      <c r="C2" s="90"/>
      <c r="D2" s="90"/>
      <c r="E2" s="90"/>
      <c r="F2" s="90"/>
      <c r="G2" s="90"/>
      <c r="H2" s="90"/>
      <c r="I2" s="90"/>
      <c r="J2" s="90"/>
      <c r="K2" s="21"/>
      <c r="L2" s="21"/>
      <c r="M2" s="21"/>
      <c r="N2" s="21"/>
    </row>
    <row r="3" ht="14.25">
      <c r="J3" s="16" t="s">
        <v>3</v>
      </c>
    </row>
    <row r="4" spans="1:10" ht="19.5" customHeight="1">
      <c r="A4" s="109" t="s">
        <v>42</v>
      </c>
      <c r="B4" s="109"/>
      <c r="C4" s="109" t="s">
        <v>78</v>
      </c>
      <c r="D4" s="109" t="s">
        <v>79</v>
      </c>
      <c r="E4" s="109"/>
      <c r="F4" s="109"/>
      <c r="G4" s="109"/>
      <c r="H4" s="109"/>
      <c r="I4" s="109" t="s">
        <v>80</v>
      </c>
      <c r="J4" s="109"/>
    </row>
    <row r="5" spans="1:10" ht="19.5" customHeight="1">
      <c r="A5" s="107" t="s">
        <v>47</v>
      </c>
      <c r="B5" s="107" t="s">
        <v>48</v>
      </c>
      <c r="C5" s="109"/>
      <c r="D5" s="107" t="s">
        <v>53</v>
      </c>
      <c r="E5" s="110" t="s">
        <v>81</v>
      </c>
      <c r="F5" s="111"/>
      <c r="G5" s="112"/>
      <c r="H5" s="107" t="s">
        <v>82</v>
      </c>
      <c r="I5" s="107" t="s">
        <v>83</v>
      </c>
      <c r="J5" s="107" t="s">
        <v>84</v>
      </c>
    </row>
    <row r="6" spans="1:10" ht="19.5" customHeight="1">
      <c r="A6" s="108"/>
      <c r="B6" s="108"/>
      <c r="C6" s="109"/>
      <c r="D6" s="108"/>
      <c r="E6" s="25" t="s">
        <v>9</v>
      </c>
      <c r="F6" s="25" t="s">
        <v>181</v>
      </c>
      <c r="G6" s="25" t="s">
        <v>182</v>
      </c>
      <c r="H6" s="108"/>
      <c r="I6" s="108"/>
      <c r="J6" s="108"/>
    </row>
    <row r="7" spans="1:10" ht="19.5" customHeight="1">
      <c r="A7" s="26"/>
      <c r="B7" s="26"/>
      <c r="C7" s="27"/>
      <c r="D7" s="27">
        <f>E7+H7</f>
        <v>0</v>
      </c>
      <c r="E7" s="27">
        <f>F7+G7</f>
        <v>0</v>
      </c>
      <c r="F7" s="27"/>
      <c r="G7" s="27"/>
      <c r="H7" s="27"/>
      <c r="I7" s="28">
        <f>D7-C7</f>
        <v>0</v>
      </c>
      <c r="J7" s="29"/>
    </row>
    <row r="8" spans="1:10" ht="19.5" customHeight="1">
      <c r="A8" s="26"/>
      <c r="B8" s="26"/>
      <c r="C8" s="27"/>
      <c r="D8" s="27">
        <f>E8+H8</f>
        <v>0</v>
      </c>
      <c r="E8" s="27">
        <f>F8+G8</f>
        <v>0</v>
      </c>
      <c r="F8" s="27"/>
      <c r="G8" s="27"/>
      <c r="H8" s="27"/>
      <c r="I8" s="28">
        <f>D8-C8</f>
        <v>0</v>
      </c>
      <c r="J8" s="29"/>
    </row>
    <row r="9" spans="1:10" ht="19.5" customHeight="1">
      <c r="A9" s="26"/>
      <c r="B9" s="26"/>
      <c r="C9" s="27"/>
      <c r="D9" s="27">
        <f>E9+H9</f>
        <v>0</v>
      </c>
      <c r="E9" s="27">
        <f>F9+G9</f>
        <v>0</v>
      </c>
      <c r="F9" s="27"/>
      <c r="G9" s="27"/>
      <c r="H9" s="27"/>
      <c r="I9" s="28">
        <f>D9-C9</f>
        <v>0</v>
      </c>
      <c r="J9" s="29"/>
    </row>
    <row r="10" spans="1:10" ht="19.5" customHeight="1">
      <c r="A10" s="26"/>
      <c r="B10" s="26"/>
      <c r="C10" s="27"/>
      <c r="D10" s="27">
        <f>E10+H10</f>
        <v>0</v>
      </c>
      <c r="E10" s="27">
        <f>F10+G10</f>
        <v>0</v>
      </c>
      <c r="F10" s="27"/>
      <c r="G10" s="27"/>
      <c r="H10" s="27"/>
      <c r="I10" s="28">
        <f>D10-C10</f>
        <v>0</v>
      </c>
      <c r="J10" s="29"/>
    </row>
    <row r="11" ht="14.25">
      <c r="A11" s="131" t="s">
        <v>269</v>
      </c>
    </row>
  </sheetData>
  <sheetProtection/>
  <mergeCells count="12">
    <mergeCell ref="D5:D6"/>
    <mergeCell ref="H5:H6"/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50.25390625" style="4" customWidth="1"/>
    <col min="2" max="2" width="16.50390625" style="4" customWidth="1"/>
    <col min="3" max="3" width="36.625" style="4" customWidth="1"/>
    <col min="4" max="4" width="16.75390625" style="4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183</v>
      </c>
    </row>
    <row r="2" spans="1:6" ht="33.75" customHeight="1">
      <c r="A2" s="90" t="s">
        <v>184</v>
      </c>
      <c r="B2" s="90"/>
      <c r="C2" s="90"/>
      <c r="D2" s="90"/>
      <c r="E2" s="21"/>
      <c r="F2" s="21"/>
    </row>
    <row r="3" spans="3:4" ht="24.75" customHeight="1">
      <c r="C3" s="113" t="s">
        <v>185</v>
      </c>
      <c r="D3" s="113"/>
    </row>
    <row r="4" spans="1:4" ht="24.75" customHeight="1">
      <c r="A4" s="114" t="s">
        <v>4</v>
      </c>
      <c r="B4" s="114"/>
      <c r="C4" s="114" t="s">
        <v>5</v>
      </c>
      <c r="D4" s="114"/>
    </row>
    <row r="5" spans="1:4" ht="24.75" customHeight="1">
      <c r="A5" s="22" t="s">
        <v>186</v>
      </c>
      <c r="B5" s="22" t="s">
        <v>7</v>
      </c>
      <c r="C5" s="22" t="s">
        <v>186</v>
      </c>
      <c r="D5" s="22" t="s">
        <v>7</v>
      </c>
    </row>
    <row r="6" spans="1:4" ht="24.75" customHeight="1">
      <c r="A6" s="18" t="s">
        <v>187</v>
      </c>
      <c r="B6" s="23">
        <f>B7+B8</f>
        <v>2072.22</v>
      </c>
      <c r="C6" s="18" t="s">
        <v>188</v>
      </c>
      <c r="D6" s="23">
        <v>0</v>
      </c>
    </row>
    <row r="7" spans="1:4" ht="24.75" customHeight="1">
      <c r="A7" s="18" t="s">
        <v>189</v>
      </c>
      <c r="B7" s="23">
        <v>2072.22</v>
      </c>
      <c r="C7" s="18" t="s">
        <v>190</v>
      </c>
      <c r="D7" s="23">
        <v>0</v>
      </c>
    </row>
    <row r="8" spans="1:4" ht="24.75" customHeight="1">
      <c r="A8" s="18" t="s">
        <v>191</v>
      </c>
      <c r="B8" s="23">
        <v>0</v>
      </c>
      <c r="C8" s="18" t="s">
        <v>192</v>
      </c>
      <c r="D8" s="23">
        <v>0</v>
      </c>
    </row>
    <row r="9" spans="1:4" ht="24.75" customHeight="1">
      <c r="A9" s="18" t="s">
        <v>193</v>
      </c>
      <c r="B9" s="23">
        <v>0</v>
      </c>
      <c r="C9" s="18" t="s">
        <v>194</v>
      </c>
      <c r="D9" s="23">
        <f>D10+D11</f>
        <v>2072.22</v>
      </c>
    </row>
    <row r="10" spans="1:4" ht="24.75" customHeight="1">
      <c r="A10" s="18" t="s">
        <v>195</v>
      </c>
      <c r="B10" s="23">
        <v>0</v>
      </c>
      <c r="C10" s="18" t="s">
        <v>190</v>
      </c>
      <c r="D10" s="23">
        <v>2072.22</v>
      </c>
    </row>
    <row r="11" spans="1:4" ht="24.75" customHeight="1">
      <c r="A11" s="18" t="s">
        <v>196</v>
      </c>
      <c r="B11" s="23">
        <f>B10</f>
        <v>0</v>
      </c>
      <c r="C11" s="18" t="s">
        <v>192</v>
      </c>
      <c r="D11" s="23">
        <v>0</v>
      </c>
    </row>
    <row r="12" spans="1:4" ht="24.75" customHeight="1">
      <c r="A12" s="18" t="s">
        <v>197</v>
      </c>
      <c r="B12" s="23">
        <v>0</v>
      </c>
      <c r="C12" s="18" t="s">
        <v>198</v>
      </c>
      <c r="D12" s="23">
        <v>0</v>
      </c>
    </row>
    <row r="13" spans="1:4" ht="24.75" customHeight="1">
      <c r="A13" s="18" t="s">
        <v>199</v>
      </c>
      <c r="B13" s="23">
        <v>0</v>
      </c>
      <c r="C13" s="18" t="s">
        <v>200</v>
      </c>
      <c r="D13" s="23">
        <v>0</v>
      </c>
    </row>
    <row r="14" spans="1:4" ht="24.75" customHeight="1">
      <c r="A14" s="18" t="s">
        <v>201</v>
      </c>
      <c r="B14" s="23">
        <v>0</v>
      </c>
      <c r="C14" s="18" t="s">
        <v>202</v>
      </c>
      <c r="D14" s="23">
        <v>0</v>
      </c>
    </row>
    <row r="15" spans="1:4" ht="24.75" customHeight="1">
      <c r="A15" s="18" t="s">
        <v>203</v>
      </c>
      <c r="B15" s="23">
        <v>0</v>
      </c>
      <c r="C15" s="18" t="s">
        <v>204</v>
      </c>
      <c r="D15" s="23">
        <v>0</v>
      </c>
    </row>
    <row r="16" spans="1:4" ht="24.75" customHeight="1">
      <c r="A16" s="18" t="s">
        <v>205</v>
      </c>
      <c r="B16" s="23">
        <v>0</v>
      </c>
      <c r="C16" s="18" t="s">
        <v>206</v>
      </c>
      <c r="D16" s="23">
        <v>0</v>
      </c>
    </row>
    <row r="17" spans="1:4" ht="24.75" customHeight="1">
      <c r="A17" s="18" t="s">
        <v>207</v>
      </c>
      <c r="B17" s="23">
        <v>0</v>
      </c>
      <c r="C17" s="18" t="s">
        <v>208</v>
      </c>
      <c r="D17" s="23">
        <v>0</v>
      </c>
    </row>
    <row r="18" spans="1:4" ht="24.75" customHeight="1">
      <c r="A18" s="18" t="s">
        <v>209</v>
      </c>
      <c r="B18" s="23">
        <v>0</v>
      </c>
      <c r="C18" s="18"/>
      <c r="D18" s="23"/>
    </row>
    <row r="19" spans="1:4" ht="24.75" customHeight="1">
      <c r="A19" s="18"/>
      <c r="B19" s="23"/>
      <c r="C19" s="18"/>
      <c r="D19" s="23"/>
    </row>
    <row r="20" spans="1:4" ht="24.75" customHeight="1">
      <c r="A20" s="17" t="s">
        <v>210</v>
      </c>
      <c r="B20" s="23">
        <f>B6+B9+B12+B13+B14+B15+B16+B17+B18</f>
        <v>2072.22</v>
      </c>
      <c r="C20" s="17" t="s">
        <v>211</v>
      </c>
      <c r="D20" s="23">
        <f>D6+D9+D12+D13+D14+D15+D16+D17</f>
        <v>2072.22</v>
      </c>
    </row>
    <row r="21" spans="1:4" ht="24.75" customHeight="1">
      <c r="A21" s="17"/>
      <c r="B21" s="17"/>
      <c r="C21" s="17"/>
      <c r="D21" s="24"/>
    </row>
    <row r="22" spans="1:4" ht="24.75" customHeight="1">
      <c r="A22" s="18" t="s">
        <v>212</v>
      </c>
      <c r="B22" s="23">
        <v>0</v>
      </c>
      <c r="C22" s="18" t="s">
        <v>213</v>
      </c>
      <c r="D22" s="23">
        <v>0</v>
      </c>
    </row>
    <row r="23" spans="1:4" ht="24.75" customHeight="1">
      <c r="A23" s="18" t="s">
        <v>214</v>
      </c>
      <c r="B23" s="23">
        <v>0</v>
      </c>
      <c r="C23" s="18" t="s">
        <v>214</v>
      </c>
      <c r="D23" s="23">
        <v>0</v>
      </c>
    </row>
    <row r="24" spans="1:4" ht="24.75" customHeight="1">
      <c r="A24" s="18" t="s">
        <v>215</v>
      </c>
      <c r="B24" s="23">
        <v>0</v>
      </c>
      <c r="C24" s="18" t="s">
        <v>215</v>
      </c>
      <c r="D24" s="23">
        <v>0</v>
      </c>
    </row>
    <row r="25" spans="1:4" ht="24.75" customHeight="1">
      <c r="A25" s="18" t="s">
        <v>216</v>
      </c>
      <c r="B25" s="23">
        <v>0</v>
      </c>
      <c r="C25" s="18" t="s">
        <v>216</v>
      </c>
      <c r="D25" s="23">
        <v>0</v>
      </c>
    </row>
    <row r="26" spans="1:4" ht="24.75" customHeight="1">
      <c r="A26" s="18" t="s">
        <v>217</v>
      </c>
      <c r="B26" s="23">
        <v>0</v>
      </c>
      <c r="C26" s="18" t="s">
        <v>218</v>
      </c>
      <c r="D26" s="23">
        <v>0</v>
      </c>
    </row>
    <row r="27" spans="1:4" ht="24.75" customHeight="1">
      <c r="A27" s="18" t="s">
        <v>219</v>
      </c>
      <c r="B27" s="23">
        <v>0</v>
      </c>
      <c r="C27" s="18" t="s">
        <v>215</v>
      </c>
      <c r="D27" s="23">
        <v>0</v>
      </c>
    </row>
    <row r="28" spans="1:4" ht="24.75" customHeight="1">
      <c r="A28" s="18" t="s">
        <v>220</v>
      </c>
      <c r="B28" s="23">
        <v>0</v>
      </c>
      <c r="C28" s="18" t="s">
        <v>216</v>
      </c>
      <c r="D28" s="23">
        <v>0</v>
      </c>
    </row>
    <row r="29" spans="1:4" ht="24.75" customHeight="1">
      <c r="A29" s="18" t="s">
        <v>221</v>
      </c>
      <c r="B29" s="23">
        <v>0</v>
      </c>
      <c r="C29" s="18" t="s">
        <v>222</v>
      </c>
      <c r="D29" s="23">
        <v>0</v>
      </c>
    </row>
    <row r="30" spans="1:4" ht="24.75" customHeight="1">
      <c r="A30" s="18" t="s">
        <v>223</v>
      </c>
      <c r="B30" s="23">
        <v>0</v>
      </c>
      <c r="C30" s="18" t="s">
        <v>219</v>
      </c>
      <c r="D30" s="23">
        <v>0</v>
      </c>
    </row>
    <row r="31" spans="1:4" ht="24.75" customHeight="1">
      <c r="A31" s="18" t="s">
        <v>215</v>
      </c>
      <c r="B31" s="23">
        <v>0</v>
      </c>
      <c r="C31" s="18" t="s">
        <v>220</v>
      </c>
      <c r="D31" s="23">
        <v>0</v>
      </c>
    </row>
    <row r="32" spans="1:4" ht="24.75" customHeight="1">
      <c r="A32" s="18" t="s">
        <v>216</v>
      </c>
      <c r="B32" s="23">
        <v>0</v>
      </c>
      <c r="C32" s="18" t="s">
        <v>224</v>
      </c>
      <c r="D32" s="23">
        <v>0</v>
      </c>
    </row>
    <row r="33" spans="1:4" ht="24.75" customHeight="1">
      <c r="A33" s="18" t="s">
        <v>225</v>
      </c>
      <c r="B33" s="23">
        <v>0</v>
      </c>
      <c r="C33" s="18" t="s">
        <v>219</v>
      </c>
      <c r="D33" s="23">
        <v>0</v>
      </c>
    </row>
    <row r="34" spans="1:4" ht="24.75" customHeight="1">
      <c r="A34" s="18" t="s">
        <v>219</v>
      </c>
      <c r="B34" s="23">
        <v>0</v>
      </c>
      <c r="C34" s="18" t="s">
        <v>220</v>
      </c>
      <c r="D34" s="23">
        <v>0</v>
      </c>
    </row>
    <row r="35" spans="1:4" ht="24.75" customHeight="1">
      <c r="A35" s="18" t="s">
        <v>220</v>
      </c>
      <c r="B35" s="23">
        <v>0</v>
      </c>
      <c r="C35" s="18" t="s">
        <v>226</v>
      </c>
      <c r="D35" s="23">
        <v>0</v>
      </c>
    </row>
    <row r="36" spans="1:4" ht="24.75" customHeight="1">
      <c r="A36" s="18" t="s">
        <v>227</v>
      </c>
      <c r="B36" s="23">
        <v>0</v>
      </c>
      <c r="C36" s="18" t="s">
        <v>228</v>
      </c>
      <c r="D36" s="23">
        <v>0</v>
      </c>
    </row>
    <row r="37" spans="1:4" ht="24.75" customHeight="1">
      <c r="A37" s="18" t="s">
        <v>229</v>
      </c>
      <c r="B37" s="23">
        <v>0</v>
      </c>
      <c r="C37" s="18"/>
      <c r="D37" s="18"/>
    </row>
    <row r="38" spans="1:4" ht="21.75" customHeight="1">
      <c r="A38" s="18"/>
      <c r="B38" s="17"/>
      <c r="C38" s="18"/>
      <c r="D38" s="18"/>
    </row>
    <row r="39" spans="1:4" ht="25.5" customHeight="1">
      <c r="A39" s="17" t="s">
        <v>38</v>
      </c>
      <c r="B39" s="23">
        <f>B20+B22+B29</f>
        <v>2072.22</v>
      </c>
      <c r="C39" s="17" t="s">
        <v>39</v>
      </c>
      <c r="D39" s="23">
        <f>D20+D22</f>
        <v>2072.22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59" right="0.59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7.875" style="4" customWidth="1"/>
    <col min="2" max="2" width="8.125" style="4" customWidth="1"/>
    <col min="3" max="3" width="7.875" style="4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10.75390625" style="4" customWidth="1"/>
    <col min="17" max="17" width="12.75390625" style="4" customWidth="1"/>
    <col min="18" max="16384" width="9.00390625" style="4" customWidth="1"/>
  </cols>
  <sheetData>
    <row r="1" ht="14.25">
      <c r="A1" s="4" t="s">
        <v>230</v>
      </c>
    </row>
    <row r="2" spans="1:17" s="14" customFormat="1" ht="28.5" customHeight="1">
      <c r="A2" s="90" t="s">
        <v>231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5:17" s="15" customFormat="1" ht="23.25" customHeight="1">
      <c r="O3" s="19" t="s">
        <v>3</v>
      </c>
      <c r="P3" s="19"/>
      <c r="Q3" s="19"/>
    </row>
    <row r="4" spans="1:17" s="15" customFormat="1" ht="15" customHeight="1">
      <c r="A4" s="115" t="s">
        <v>210</v>
      </c>
      <c r="B4" s="115" t="s">
        <v>232</v>
      </c>
      <c r="C4" s="115"/>
      <c r="D4" s="115"/>
      <c r="E4" s="115" t="s">
        <v>233</v>
      </c>
      <c r="F4" s="115"/>
      <c r="G4" s="115"/>
      <c r="H4" s="115" t="s">
        <v>234</v>
      </c>
      <c r="I4" s="115" t="s">
        <v>235</v>
      </c>
      <c r="J4" s="115" t="s">
        <v>236</v>
      </c>
      <c r="K4" s="115" t="s">
        <v>237</v>
      </c>
      <c r="L4" s="115" t="s">
        <v>238</v>
      </c>
      <c r="M4" s="115"/>
      <c r="N4" s="115"/>
      <c r="O4" s="115" t="s">
        <v>239</v>
      </c>
      <c r="P4" s="115" t="s">
        <v>240</v>
      </c>
      <c r="Q4" s="20"/>
    </row>
    <row r="5" spans="1:17" s="15" customFormat="1" ht="24.75" customHeight="1">
      <c r="A5" s="115"/>
      <c r="B5" s="115" t="s">
        <v>9</v>
      </c>
      <c r="C5" s="115" t="s">
        <v>241</v>
      </c>
      <c r="D5" s="115" t="s">
        <v>242</v>
      </c>
      <c r="E5" s="115" t="s">
        <v>9</v>
      </c>
      <c r="F5" s="18" t="s">
        <v>243</v>
      </c>
      <c r="G5" s="18"/>
      <c r="H5" s="115"/>
      <c r="I5" s="115"/>
      <c r="J5" s="115"/>
      <c r="K5" s="115"/>
      <c r="L5" s="115" t="s">
        <v>9</v>
      </c>
      <c r="M5" s="115" t="s">
        <v>244</v>
      </c>
      <c r="N5" s="115" t="s">
        <v>245</v>
      </c>
      <c r="O5" s="115"/>
      <c r="P5" s="115"/>
      <c r="Q5" s="20"/>
    </row>
    <row r="6" spans="1:17" s="16" customFormat="1" ht="39" customHeight="1">
      <c r="A6" s="115"/>
      <c r="B6" s="115"/>
      <c r="C6" s="115"/>
      <c r="D6" s="115"/>
      <c r="E6" s="115"/>
      <c r="F6" s="115" t="s">
        <v>246</v>
      </c>
      <c r="G6" s="115" t="s">
        <v>46</v>
      </c>
      <c r="H6" s="115"/>
      <c r="I6" s="115"/>
      <c r="J6" s="115"/>
      <c r="K6" s="115"/>
      <c r="L6" s="115"/>
      <c r="M6" s="115"/>
      <c r="N6" s="115"/>
      <c r="O6" s="115"/>
      <c r="P6" s="115"/>
      <c r="Q6" s="20"/>
    </row>
    <row r="7" spans="1:17" s="16" customFormat="1" ht="14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20"/>
    </row>
    <row r="8" spans="1:17" s="16" customFormat="1" ht="24.75" customHeight="1">
      <c r="A8" s="83">
        <f>B8+E8+H8+I8+J8+K8+L8+O8+P8</f>
        <v>2072.22</v>
      </c>
      <c r="B8" s="83">
        <f>C8+D8</f>
        <v>2072.22</v>
      </c>
      <c r="C8" s="84">
        <v>2072.22</v>
      </c>
      <c r="D8" s="83">
        <v>0</v>
      </c>
      <c r="E8" s="83">
        <f>F8+G8</f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f>M8+N8</f>
        <v>0</v>
      </c>
      <c r="M8" s="83">
        <v>0</v>
      </c>
      <c r="N8" s="83">
        <v>0</v>
      </c>
      <c r="O8" s="83">
        <v>0</v>
      </c>
      <c r="P8" s="83">
        <v>0</v>
      </c>
      <c r="Q8" s="20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2019-05-22T08:41:03Z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