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6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<sst xmlns="http://schemas.openxmlformats.org/spreadsheetml/2006/main" count="1083" uniqueCount="269">
  <si>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</si>
  <si>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</si>
  <si>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</si>
  <si>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</si>
  <si>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</si>
  <si>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</si>
  <si>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</si>
  <si>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</si>
  <si>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</si>
  <si>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</si>
  <si>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</si>
  <si>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</si>
  <si>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</si>
  <si>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</si>
  <si>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</si>
  <si>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</si>
  <si>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0.00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</si>
  <si>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</si>
  <si>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</si>
  <si>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</si>
  <si>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</si>
  <si>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</si>
  <si>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</si>
  <si>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</si>
  <si>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</si>
  <si>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</si>
  <si>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</si>
  <si>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</si>
  <si>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</si>
  <si>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</si>
  <si>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</si>
  <si>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</si>
  <si>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</si>
  <si>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</si>
  <si>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</si>
  <si>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</si>
  <si>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</si>
  <si>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</si>
  <si>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</si>
  <si>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</si>
  <si>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</si>
  <si>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</si>
  <si>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</si>
  <si>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</si>
  <si>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</si>
  <si>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</si>
  <si>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</si>
  <si>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</si>
  <si>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</si>
  <si>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</si>
  <si>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</si>
  <si>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</si>
  <si>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</si>
  <si>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</si>
  <si>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2080201</t>
  </si>
  <si>
    <t>　　行政运行</t>
  </si>
  <si>
    <t>2080299</t>
  </si>
  <si>
    <t>　　其他民政管理事务支出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</si>
  <si>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</si>
  <si>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</si>
  <si>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</si>
  <si>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</si>
  <si>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</si>
  <si>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</si>
  <si>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2080802</t>
  </si>
  <si>
    <t>　　伤残抚恤</t>
  </si>
  <si>
    <t>2080901</t>
  </si>
  <si>
    <t>　　退役士兵安置</t>
  </si>
  <si>
    <t>2081001</t>
  </si>
  <si>
    <t>　　儿童福利</t>
  </si>
  <si>
    <t>2081002</t>
  </si>
  <si>
    <t>　　老年福利</t>
  </si>
  <si>
    <t>2081107</t>
  </si>
  <si>
    <t>　　残疾人生活和护理补贴</t>
  </si>
  <si>
    <t>2081901</t>
  </si>
  <si>
    <t>　　城市最低生活保障金支出</t>
  </si>
  <si>
    <t>2081902</t>
  </si>
  <si>
    <t>　　农村最低生活保障金支出</t>
  </si>
  <si>
    <t>2082001</t>
  </si>
  <si>
    <t>　　临时救助支出</t>
  </si>
  <si>
    <t>2082102</t>
  </si>
  <si>
    <t>　　农村特困人员救助供养支出</t>
  </si>
  <si>
    <t>2101103</t>
  </si>
  <si>
    <t>　　公务员医疗补助</t>
  </si>
  <si>
    <t>2101301</t>
  </si>
  <si>
    <t>　　城乡医疗救助</t>
  </si>
  <si>
    <t>2101401</t>
  </si>
  <si>
    <t>　　优抚对象医疗补助</t>
  </si>
  <si>
    <t>2210201</t>
  </si>
  <si>
    <t>　　住房公积金</t>
  </si>
  <si>
    <t>2210203</t>
  </si>
  <si>
    <t>　　购房补贴</t>
  </si>
  <si>
    <t>2296002</t>
  </si>
  <si>
    <t>　　用于社会福利的彩票公益金支出</t>
  </si>
  <si>
    <t>2296013</t>
  </si>
  <si>
    <t>　　用于城乡医疗救助的彩票公益金支出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</si>
  <si>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</si>
  <si>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</si>
  <si>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</si>
  <si>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</si>
  <si>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</si>
  <si>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</si>
  <si>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</si>
  <si>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</si>
  <si>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</si>
  <si>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</si>
  <si>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【508】盐池县民政局</t>
  </si>
  <si>
    <t>　【508001】盐池县民政局本级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</si>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</sst>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00000000000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 applyProtection="1">
      <alignment horizontal="left" vertical="center" wrapText="1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10" xfId="0" applyNumberFormat="1" applyFont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>
      <alignment horizontal="right" vertical="center" wrapText="1"/>
    </xf>
    <xf numFmtId="177" fontId="10" fillId="0" borderId="11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177" fontId="1" fillId="0" borderId="12" xfId="0" applyNumberFormat="1" applyFont="1" applyFill="1" applyBorder="1" applyAlignment="1" applyProtection="1">
      <alignment horizontal="right" vertical="center"/>
      <protection/>
    </xf>
    <xf numFmtId="177" fontId="8" fillId="0" borderId="13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 horizontal="right" vertical="center" wrapText="1"/>
    </xf>
    <xf numFmtId="10" fontId="8" fillId="0" borderId="10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0" fontId="9" fillId="0" borderId="15" xfId="0" applyNumberFormat="1" applyFont="1" applyFill="1" applyBorder="1" applyAlignment="1">
      <alignment horizontal="center" vertical="center" wrapText="1"/>
    </xf>
    <xf numFmtId="1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8.75390625" defaultRowHeight="14.25"/>
  <cols>
    <col min="1" max="1" width="7.125" style="0" customWidth="1"/>
    <col min="2" max="10" width="8.75390625" style="0" customWidth="1"/>
    <col min="11" max="11" width="16.125" style="0" customWidth="1"/>
  </cols>
  <sheetData>
    <row r="1" spans="1:10" ht="28.5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164.25" customHeight="1">
      <c r="A2" s="100"/>
      <c r="B2" s="101" t="s">
        <v>0</v>
      </c>
      <c r="C2" s="102"/>
      <c r="D2" s="102"/>
      <c r="E2" s="102"/>
      <c r="F2" s="102"/>
      <c r="G2" s="102"/>
      <c r="H2" s="102"/>
      <c r="I2" s="102"/>
      <c r="J2" s="10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9" sqref="F9"/>
    </sheetView>
  </sheetViews>
  <sheetFormatPr defaultColWidth="8.75390625" defaultRowHeight="14.25"/>
  <cols>
    <col min="1" max="1" width="8.75390625" style="0" customWidth="1"/>
    <col min="2" max="2" width="11.25390625" style="0" customWidth="1"/>
    <col min="3" max="3" width="13.50390625" style="11" customWidth="1"/>
    <col min="4" max="4" width="8.75390625" style="11" customWidth="1"/>
    <col min="5" max="5" width="8.875" style="11" customWidth="1"/>
    <col min="6" max="6" width="11.375" style="11" customWidth="1"/>
    <col min="7" max="7" width="15.625" style="11" customWidth="1"/>
    <col min="8" max="8" width="18.75390625" style="11" customWidth="1"/>
    <col min="9" max="9" width="10.375" style="11" customWidth="1"/>
    <col min="10" max="11" width="8.75390625" style="11" customWidth="1"/>
  </cols>
  <sheetData>
    <row r="1" ht="14.25">
      <c r="A1" t="s">
        <v>249</v>
      </c>
    </row>
    <row r="2" spans="3:11" s="1" customFormat="1" ht="36.75" customHeight="1">
      <c r="C2" s="12"/>
      <c r="D2" s="119" t="s">
        <v>250</v>
      </c>
      <c r="E2" s="119"/>
      <c r="F2" s="119"/>
      <c r="G2" s="119"/>
      <c r="H2" s="119"/>
      <c r="I2" s="12"/>
      <c r="J2" s="12"/>
      <c r="K2" s="12"/>
    </row>
    <row r="3" ht="27" customHeight="1">
      <c r="I3" s="11" t="s">
        <v>3</v>
      </c>
    </row>
    <row r="5" spans="1:11" s="8" customFormat="1" ht="27" customHeight="1">
      <c r="A5" s="108" t="s">
        <v>43</v>
      </c>
      <c r="B5" s="108"/>
      <c r="C5" s="133" t="s">
        <v>213</v>
      </c>
      <c r="D5" s="133" t="s">
        <v>251</v>
      </c>
      <c r="E5" s="133" t="s">
        <v>252</v>
      </c>
      <c r="F5" s="133" t="s">
        <v>253</v>
      </c>
      <c r="G5" s="131" t="s">
        <v>254</v>
      </c>
      <c r="H5" s="131" t="s">
        <v>255</v>
      </c>
      <c r="I5" s="131" t="s">
        <v>256</v>
      </c>
      <c r="J5" s="131" t="s">
        <v>257</v>
      </c>
      <c r="K5" s="131" t="s">
        <v>258</v>
      </c>
    </row>
    <row r="6" spans="1:11" s="8" customFormat="1" ht="14.25">
      <c r="A6" s="13" t="s">
        <v>48</v>
      </c>
      <c r="B6" s="13" t="s">
        <v>49</v>
      </c>
      <c r="C6" s="134"/>
      <c r="D6" s="134"/>
      <c r="E6" s="134"/>
      <c r="F6" s="134"/>
      <c r="G6" s="132"/>
      <c r="H6" s="132"/>
      <c r="I6" s="132"/>
      <c r="J6" s="132"/>
      <c r="K6" s="132"/>
    </row>
    <row r="7" spans="1:11" s="9" customFormat="1" ht="24.75" customHeight="1">
      <c r="A7" s="14" t="s">
        <v>54</v>
      </c>
      <c r="B7" s="14" t="s">
        <v>55</v>
      </c>
      <c r="C7" s="15">
        <v>173.71</v>
      </c>
      <c r="D7" s="15">
        <v>173.71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</row>
    <row r="8" spans="1:11" s="9" customFormat="1" ht="24.75" customHeight="1">
      <c r="A8" s="14" t="s">
        <v>56</v>
      </c>
      <c r="B8" s="14" t="s">
        <v>57</v>
      </c>
      <c r="C8" s="15">
        <v>605.13</v>
      </c>
      <c r="D8" s="15">
        <v>605.13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</row>
    <row r="9" spans="1:11" s="9" customFormat="1" ht="24.75" customHeight="1">
      <c r="A9" s="14" t="s">
        <v>58</v>
      </c>
      <c r="B9" s="14" t="s">
        <v>59</v>
      </c>
      <c r="C9" s="15">
        <v>13.23</v>
      </c>
      <c r="D9" s="15">
        <v>13.23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</row>
    <row r="10" spans="1:11" s="9" customFormat="1" ht="24.75" customHeight="1">
      <c r="A10" s="14" t="s">
        <v>60</v>
      </c>
      <c r="B10" s="14" t="s">
        <v>61</v>
      </c>
      <c r="C10" s="15">
        <v>55.43</v>
      </c>
      <c r="D10" s="15">
        <v>55.43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</row>
    <row r="11" spans="1:11" s="9" customFormat="1" ht="24.75" customHeight="1">
      <c r="A11" s="14" t="s">
        <v>62</v>
      </c>
      <c r="B11" s="14" t="s">
        <v>63</v>
      </c>
      <c r="C11" s="15">
        <v>22.17</v>
      </c>
      <c r="D11" s="15">
        <v>22.17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</row>
    <row r="12" spans="1:11" s="9" customFormat="1" ht="24.75" customHeight="1">
      <c r="A12" s="14" t="s">
        <v>64</v>
      </c>
      <c r="B12" s="14" t="s">
        <v>65</v>
      </c>
      <c r="C12" s="15">
        <v>285.3</v>
      </c>
      <c r="D12" s="15">
        <v>285.3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</row>
    <row r="13" spans="1:11" s="9" customFormat="1" ht="24.75" customHeight="1">
      <c r="A13" s="14" t="s">
        <v>66</v>
      </c>
      <c r="B13" s="14" t="s">
        <v>67</v>
      </c>
      <c r="C13" s="17">
        <v>32</v>
      </c>
      <c r="D13" s="17">
        <v>32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</row>
    <row r="14" spans="1:11" s="9" customFormat="1" ht="24.75" customHeight="1">
      <c r="A14" s="14" t="s">
        <v>68</v>
      </c>
      <c r="B14" s="14" t="s">
        <v>69</v>
      </c>
      <c r="C14" s="17">
        <v>60</v>
      </c>
      <c r="D14" s="17">
        <v>60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</row>
    <row r="15" spans="1:11" s="9" customFormat="1" ht="24.75" customHeight="1">
      <c r="A15" s="14" t="s">
        <v>70</v>
      </c>
      <c r="B15" s="14" t="s">
        <v>71</v>
      </c>
      <c r="C15" s="17">
        <v>121.8</v>
      </c>
      <c r="D15" s="17">
        <v>121.8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</row>
    <row r="16" spans="1:11" s="9" customFormat="1" ht="24.75" customHeight="1">
      <c r="A16" s="14" t="s">
        <v>72</v>
      </c>
      <c r="B16" s="14" t="s">
        <v>73</v>
      </c>
      <c r="C16" s="17">
        <v>1083</v>
      </c>
      <c r="D16" s="17">
        <v>1083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</row>
    <row r="17" spans="1:11" s="9" customFormat="1" ht="24.75" customHeight="1">
      <c r="A17" s="14" t="s">
        <v>74</v>
      </c>
      <c r="B17" s="14" t="s">
        <v>75</v>
      </c>
      <c r="C17" s="17">
        <v>1080</v>
      </c>
      <c r="D17" s="17">
        <v>1080</v>
      </c>
      <c r="E17" s="16" t="s">
        <v>16</v>
      </c>
      <c r="F17" s="16" t="s">
        <v>16</v>
      </c>
      <c r="G17" s="16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</row>
    <row r="18" spans="1:11" s="9" customFormat="1" ht="24.75" customHeight="1">
      <c r="A18" s="14" t="s">
        <v>76</v>
      </c>
      <c r="B18" s="14" t="s">
        <v>77</v>
      </c>
      <c r="C18" s="17">
        <v>3242</v>
      </c>
      <c r="D18" s="17">
        <v>3242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</row>
    <row r="19" spans="1:11" s="9" customFormat="1" ht="24.75" customHeight="1">
      <c r="A19" s="14" t="s">
        <v>78</v>
      </c>
      <c r="B19" s="14" t="s">
        <v>79</v>
      </c>
      <c r="C19" s="17">
        <v>100</v>
      </c>
      <c r="D19" s="17">
        <v>100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  <c r="J19" s="16" t="s">
        <v>16</v>
      </c>
      <c r="K19" s="16" t="s">
        <v>16</v>
      </c>
    </row>
    <row r="20" spans="1:11" s="9" customFormat="1" ht="24.75" customHeight="1">
      <c r="A20" s="14" t="s">
        <v>80</v>
      </c>
      <c r="B20" s="14" t="s">
        <v>81</v>
      </c>
      <c r="C20" s="17">
        <v>333</v>
      </c>
      <c r="D20" s="17">
        <v>333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</row>
    <row r="21" spans="1:11" s="9" customFormat="1" ht="24.75" customHeight="1">
      <c r="A21" s="14" t="s">
        <v>82</v>
      </c>
      <c r="B21" s="14" t="s">
        <v>83</v>
      </c>
      <c r="C21" s="15">
        <v>41.85</v>
      </c>
      <c r="D21" s="15">
        <v>41.85</v>
      </c>
      <c r="E21" s="16" t="s">
        <v>16</v>
      </c>
      <c r="F21" s="16" t="s">
        <v>16</v>
      </c>
      <c r="G21" s="16" t="s">
        <v>16</v>
      </c>
      <c r="H21" s="16" t="s">
        <v>16</v>
      </c>
      <c r="I21" s="16" t="s">
        <v>16</v>
      </c>
      <c r="J21" s="16" t="s">
        <v>16</v>
      </c>
      <c r="K21" s="16" t="s">
        <v>16</v>
      </c>
    </row>
    <row r="22" spans="1:11" s="9" customFormat="1" ht="24.75" customHeight="1">
      <c r="A22" s="14" t="s">
        <v>84</v>
      </c>
      <c r="B22" s="14" t="s">
        <v>85</v>
      </c>
      <c r="C22" s="15">
        <v>862</v>
      </c>
      <c r="D22" s="15">
        <v>862</v>
      </c>
      <c r="E22" s="16" t="s">
        <v>16</v>
      </c>
      <c r="F22" s="16" t="s">
        <v>16</v>
      </c>
      <c r="G22" s="16" t="s">
        <v>16</v>
      </c>
      <c r="H22" s="16" t="s">
        <v>16</v>
      </c>
      <c r="I22" s="16" t="s">
        <v>16</v>
      </c>
      <c r="J22" s="16" t="s">
        <v>16</v>
      </c>
      <c r="K22" s="16" t="s">
        <v>16</v>
      </c>
    </row>
    <row r="23" spans="1:11" s="9" customFormat="1" ht="24.75" customHeight="1">
      <c r="A23" s="14" t="s">
        <v>86</v>
      </c>
      <c r="B23" s="14" t="s">
        <v>87</v>
      </c>
      <c r="C23" s="15">
        <v>47</v>
      </c>
      <c r="D23" s="15">
        <v>47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</row>
    <row r="24" spans="1:11" s="9" customFormat="1" ht="24.75" customHeight="1">
      <c r="A24" s="14" t="s">
        <v>88</v>
      </c>
      <c r="B24" s="14" t="s">
        <v>89</v>
      </c>
      <c r="C24" s="15">
        <v>38.64</v>
      </c>
      <c r="D24" s="15">
        <v>38.64</v>
      </c>
      <c r="E24" s="16" t="s">
        <v>16</v>
      </c>
      <c r="F24" s="16" t="s">
        <v>16</v>
      </c>
      <c r="G24" s="16" t="s">
        <v>16</v>
      </c>
      <c r="H24" s="16" t="s">
        <v>16</v>
      </c>
      <c r="I24" s="16" t="s">
        <v>16</v>
      </c>
      <c r="J24" s="16" t="s">
        <v>16</v>
      </c>
      <c r="K24" s="16" t="s">
        <v>16</v>
      </c>
    </row>
    <row r="25" spans="1:11" s="9" customFormat="1" ht="24.75" customHeight="1">
      <c r="A25" s="14" t="s">
        <v>90</v>
      </c>
      <c r="B25" s="14" t="s">
        <v>91</v>
      </c>
      <c r="C25" s="15">
        <v>27.14</v>
      </c>
      <c r="D25" s="15">
        <v>27.14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</row>
    <row r="26" spans="1:11" s="9" customFormat="1" ht="24.75" customHeight="1">
      <c r="A26" s="14" t="s">
        <v>92</v>
      </c>
      <c r="B26" s="14" t="s">
        <v>93</v>
      </c>
      <c r="C26" s="15">
        <v>767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5">
        <v>767</v>
      </c>
    </row>
    <row r="27" spans="1:11" s="9" customFormat="1" ht="24.75" customHeight="1">
      <c r="A27" s="14" t="s">
        <v>94</v>
      </c>
      <c r="B27" s="14" t="s">
        <v>95</v>
      </c>
      <c r="C27" s="15">
        <v>72</v>
      </c>
      <c r="D27" s="16" t="s">
        <v>16</v>
      </c>
      <c r="E27" s="16" t="s">
        <v>16</v>
      </c>
      <c r="F27" s="16" t="s">
        <v>16</v>
      </c>
      <c r="G27" s="16" t="s">
        <v>16</v>
      </c>
      <c r="H27" s="16" t="s">
        <v>16</v>
      </c>
      <c r="I27" s="16" t="s">
        <v>16</v>
      </c>
      <c r="J27" s="16" t="s">
        <v>16</v>
      </c>
      <c r="K27" s="15">
        <v>72</v>
      </c>
    </row>
    <row r="28" spans="3:11" s="10" customFormat="1" ht="24.75" customHeight="1">
      <c r="C28" s="18"/>
      <c r="D28" s="18"/>
      <c r="E28" s="18"/>
      <c r="F28" s="18"/>
      <c r="G28" s="18"/>
      <c r="H28" s="18"/>
      <c r="I28" s="18"/>
      <c r="J28" s="18"/>
      <c r="K28" s="18"/>
    </row>
    <row r="29" spans="3:11" s="10" customFormat="1" ht="24.75" customHeight="1">
      <c r="C29" s="18"/>
      <c r="D29" s="18"/>
      <c r="E29" s="18"/>
      <c r="F29" s="18"/>
      <c r="G29" s="18"/>
      <c r="H29" s="18"/>
      <c r="I29" s="18"/>
      <c r="J29" s="18"/>
      <c r="K29" s="18"/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1">
      <selection activeCell="H33" sqref="H32:H33"/>
    </sheetView>
  </sheetViews>
  <sheetFormatPr defaultColWidth="8.75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259</v>
      </c>
    </row>
    <row r="2" spans="1:27" s="1" customFormat="1" ht="32.25" customHeight="1">
      <c r="A2" s="137" t="s">
        <v>260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8" t="s">
        <v>3</v>
      </c>
      <c r="X3" s="138"/>
      <c r="Y3" s="138"/>
      <c r="Z3" s="138"/>
    </row>
    <row r="4" spans="1:27" s="3" customFormat="1" ht="45.75" customHeight="1">
      <c r="A4" s="135" t="s">
        <v>261</v>
      </c>
      <c r="B4" s="135"/>
      <c r="C4" s="136" t="s">
        <v>114</v>
      </c>
      <c r="D4" s="136" t="s">
        <v>262</v>
      </c>
      <c r="E4" s="136"/>
      <c r="F4" s="136"/>
      <c r="G4" s="136"/>
      <c r="H4" s="136"/>
      <c r="I4" s="136"/>
      <c r="J4" s="136"/>
      <c r="K4" s="136"/>
      <c r="L4" s="136" t="s">
        <v>263</v>
      </c>
      <c r="M4" s="136"/>
      <c r="N4" s="136"/>
      <c r="O4" s="136"/>
      <c r="P4" s="136"/>
      <c r="Q4" s="136"/>
      <c r="R4" s="136"/>
      <c r="S4" s="136"/>
      <c r="T4" s="136" t="s">
        <v>264</v>
      </c>
      <c r="U4" s="136"/>
      <c r="V4" s="136"/>
      <c r="W4" s="136"/>
      <c r="X4" s="136"/>
      <c r="Y4" s="136"/>
      <c r="Z4" s="136"/>
      <c r="AA4" s="136"/>
    </row>
    <row r="5" spans="1:27" s="3" customFormat="1" ht="29.25" customHeight="1">
      <c r="A5" s="135" t="s">
        <v>48</v>
      </c>
      <c r="B5" s="135" t="s">
        <v>49</v>
      </c>
      <c r="C5" s="136"/>
      <c r="D5" s="136" t="s">
        <v>101</v>
      </c>
      <c r="E5" s="135" t="s">
        <v>265</v>
      </c>
      <c r="F5" s="135"/>
      <c r="G5" s="135"/>
      <c r="H5" s="135" t="s">
        <v>11</v>
      </c>
      <c r="I5" s="135"/>
      <c r="J5" s="135"/>
      <c r="K5" s="135" t="s">
        <v>266</v>
      </c>
      <c r="L5" s="136" t="s">
        <v>101</v>
      </c>
      <c r="M5" s="135" t="s">
        <v>265</v>
      </c>
      <c r="N5" s="135"/>
      <c r="O5" s="135"/>
      <c r="P5" s="135" t="s">
        <v>11</v>
      </c>
      <c r="Q5" s="135"/>
      <c r="R5" s="135"/>
      <c r="S5" s="135" t="s">
        <v>266</v>
      </c>
      <c r="T5" s="136" t="s">
        <v>101</v>
      </c>
      <c r="U5" s="135" t="s">
        <v>265</v>
      </c>
      <c r="V5" s="135"/>
      <c r="W5" s="135"/>
      <c r="X5" s="135" t="s">
        <v>11</v>
      </c>
      <c r="Y5" s="135"/>
      <c r="Z5" s="135"/>
      <c r="AA5" s="135" t="s">
        <v>266</v>
      </c>
    </row>
    <row r="6" spans="1:27" s="3" customFormat="1" ht="24" customHeight="1">
      <c r="A6" s="135"/>
      <c r="B6" s="135"/>
      <c r="C6" s="136"/>
      <c r="D6" s="136"/>
      <c r="E6" s="6" t="s">
        <v>9</v>
      </c>
      <c r="F6" s="6" t="s">
        <v>102</v>
      </c>
      <c r="G6" s="6" t="s">
        <v>103</v>
      </c>
      <c r="H6" s="6" t="s">
        <v>9</v>
      </c>
      <c r="I6" s="6" t="s">
        <v>102</v>
      </c>
      <c r="J6" s="6" t="s">
        <v>103</v>
      </c>
      <c r="K6" s="135"/>
      <c r="L6" s="136"/>
      <c r="M6" s="6" t="s">
        <v>9</v>
      </c>
      <c r="N6" s="6" t="s">
        <v>102</v>
      </c>
      <c r="O6" s="6" t="s">
        <v>103</v>
      </c>
      <c r="P6" s="6" t="s">
        <v>9</v>
      </c>
      <c r="Q6" s="6" t="s">
        <v>102</v>
      </c>
      <c r="R6" s="6" t="s">
        <v>103</v>
      </c>
      <c r="S6" s="135"/>
      <c r="T6" s="136"/>
      <c r="U6" s="6" t="s">
        <v>9</v>
      </c>
      <c r="V6" s="6" t="s">
        <v>102</v>
      </c>
      <c r="W6" s="6" t="s">
        <v>103</v>
      </c>
      <c r="X6" s="6" t="s">
        <v>9</v>
      </c>
      <c r="Y6" s="6" t="s">
        <v>102</v>
      </c>
      <c r="Z6" s="6" t="s">
        <v>103</v>
      </c>
      <c r="AA6" s="135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s="8" t="s">
        <v>267</v>
      </c>
    </row>
  </sheetData>
  <sheetProtection/>
  <mergeCells count="21">
    <mergeCell ref="T4:AA4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PageLayoutView="0" workbookViewId="0" topLeftCell="A10">
      <selection activeCell="C16" sqref="C16"/>
    </sheetView>
  </sheetViews>
  <sheetFormatPr defaultColWidth="8.75390625" defaultRowHeight="14.25"/>
  <cols>
    <col min="1" max="1" width="33.75390625" style="4" customWidth="1"/>
    <col min="2" max="2" width="14.625" style="30" customWidth="1"/>
    <col min="3" max="3" width="28.50390625" style="4" customWidth="1"/>
    <col min="4" max="4" width="12.00390625" style="30" customWidth="1"/>
    <col min="5" max="5" width="13.375" style="30" customWidth="1"/>
    <col min="6" max="6" width="18.875" style="30" customWidth="1"/>
    <col min="7" max="32" width="9.00390625" style="4" bestFit="1" customWidth="1"/>
    <col min="33" max="16384" width="8.75390625" style="4" customWidth="1"/>
  </cols>
  <sheetData>
    <row r="1" ht="21" customHeight="1">
      <c r="A1" s="4" t="s">
        <v>1</v>
      </c>
    </row>
    <row r="2" spans="1:6" s="19" customFormat="1" ht="28.5" customHeight="1">
      <c r="A2" s="103" t="s">
        <v>2</v>
      </c>
      <c r="B2" s="103"/>
      <c r="C2" s="103"/>
      <c r="D2" s="103"/>
      <c r="E2" s="103"/>
      <c r="F2" s="103"/>
    </row>
    <row r="3" spans="2:6" s="20" customFormat="1" ht="17.25" customHeight="1">
      <c r="B3" s="83"/>
      <c r="C3" s="84"/>
      <c r="D3" s="83"/>
      <c r="E3" s="83"/>
      <c r="F3" s="83" t="s">
        <v>3</v>
      </c>
    </row>
    <row r="4" spans="1:6" ht="17.25" customHeight="1">
      <c r="A4" s="104" t="s">
        <v>4</v>
      </c>
      <c r="B4" s="104"/>
      <c r="C4" s="104" t="s">
        <v>5</v>
      </c>
      <c r="D4" s="104"/>
      <c r="E4" s="104"/>
      <c r="F4" s="104"/>
    </row>
    <row r="5" spans="1:6" s="20" customFormat="1" ht="24.75" customHeight="1">
      <c r="A5" s="105" t="s">
        <v>6</v>
      </c>
      <c r="B5" s="106" t="s">
        <v>7</v>
      </c>
      <c r="C5" s="105" t="s">
        <v>8</v>
      </c>
      <c r="D5" s="105" t="s">
        <v>7</v>
      </c>
      <c r="E5" s="105"/>
      <c r="F5" s="105"/>
    </row>
    <row r="6" spans="1:6" s="20" customFormat="1" ht="27.75" customHeight="1">
      <c r="A6" s="105"/>
      <c r="B6" s="107"/>
      <c r="C6" s="105"/>
      <c r="D6" s="85" t="s">
        <v>9</v>
      </c>
      <c r="E6" s="85" t="s">
        <v>10</v>
      </c>
      <c r="F6" s="85" t="s">
        <v>11</v>
      </c>
    </row>
    <row r="7" spans="1:6" s="20" customFormat="1" ht="24.75" customHeight="1">
      <c r="A7" s="86" t="s">
        <v>12</v>
      </c>
      <c r="B7" s="87">
        <f>B8+B9</f>
        <v>9062.4</v>
      </c>
      <c r="C7" s="86" t="s">
        <v>13</v>
      </c>
      <c r="D7" s="88">
        <f>SUM(D8:D28)</f>
        <v>9062.400000000001</v>
      </c>
      <c r="E7" s="88">
        <f>SUM(E8:E28)</f>
        <v>8223.400000000001</v>
      </c>
      <c r="F7" s="88">
        <f>SUM(F8:F28)</f>
        <v>839</v>
      </c>
    </row>
    <row r="8" spans="1:6" s="20" customFormat="1" ht="24.75" customHeight="1">
      <c r="A8" s="89" t="s">
        <v>14</v>
      </c>
      <c r="B8" s="90">
        <v>8223.4</v>
      </c>
      <c r="C8" s="89" t="s">
        <v>15</v>
      </c>
      <c r="D8" s="91" t="s">
        <v>16</v>
      </c>
      <c r="E8" s="91" t="s">
        <v>16</v>
      </c>
      <c r="F8" s="91" t="s">
        <v>16</v>
      </c>
    </row>
    <row r="9" spans="1:6" s="20" customFormat="1" ht="24.75" customHeight="1">
      <c r="A9" s="89" t="s">
        <v>17</v>
      </c>
      <c r="B9" s="90">
        <v>839</v>
      </c>
      <c r="C9" s="89" t="s">
        <v>18</v>
      </c>
      <c r="D9" s="91" t="s">
        <v>16</v>
      </c>
      <c r="E9" s="91" t="s">
        <v>16</v>
      </c>
      <c r="F9" s="91" t="s">
        <v>16</v>
      </c>
    </row>
    <row r="10" spans="1:6" s="20" customFormat="1" ht="24.75" customHeight="1">
      <c r="A10" s="89"/>
      <c r="B10" s="85"/>
      <c r="C10" s="89" t="s">
        <v>19</v>
      </c>
      <c r="D10" s="91" t="s">
        <v>16</v>
      </c>
      <c r="E10" s="91" t="s">
        <v>16</v>
      </c>
      <c r="F10" s="91" t="s">
        <v>16</v>
      </c>
    </row>
    <row r="11" spans="1:6" s="20" customFormat="1" ht="24.75" customHeight="1">
      <c r="A11" s="89"/>
      <c r="B11" s="85"/>
      <c r="C11" s="89" t="s">
        <v>20</v>
      </c>
      <c r="D11" s="91" t="s">
        <v>16</v>
      </c>
      <c r="E11" s="91" t="s">
        <v>16</v>
      </c>
      <c r="F11" s="91" t="s">
        <v>16</v>
      </c>
    </row>
    <row r="12" spans="1:6" s="20" customFormat="1" ht="24.75" customHeight="1">
      <c r="A12" s="89"/>
      <c r="B12" s="85"/>
      <c r="C12" s="89" t="s">
        <v>21</v>
      </c>
      <c r="D12" s="91" t="s">
        <v>16</v>
      </c>
      <c r="E12" s="91" t="s">
        <v>16</v>
      </c>
      <c r="F12" s="91" t="s">
        <v>16</v>
      </c>
    </row>
    <row r="13" spans="1:6" s="20" customFormat="1" ht="24.75" customHeight="1">
      <c r="A13" s="89"/>
      <c r="B13" s="85"/>
      <c r="C13" s="89" t="s">
        <v>22</v>
      </c>
      <c r="D13" s="91" t="s">
        <v>16</v>
      </c>
      <c r="E13" s="91" t="s">
        <v>16</v>
      </c>
      <c r="F13" s="91" t="s">
        <v>16</v>
      </c>
    </row>
    <row r="14" spans="1:6" s="20" customFormat="1" ht="24.75" customHeight="1">
      <c r="A14" s="89"/>
      <c r="B14" s="85"/>
      <c r="C14" s="89" t="s">
        <v>23</v>
      </c>
      <c r="D14" s="91" t="s">
        <v>16</v>
      </c>
      <c r="E14" s="91" t="s">
        <v>16</v>
      </c>
      <c r="F14" s="91" t="s">
        <v>16</v>
      </c>
    </row>
    <row r="15" spans="1:6" s="20" customFormat="1" ht="24.75" customHeight="1">
      <c r="A15" s="89"/>
      <c r="B15" s="85"/>
      <c r="C15" s="89" t="s">
        <v>24</v>
      </c>
      <c r="D15" s="90">
        <v>7206.77</v>
      </c>
      <c r="E15" s="92">
        <v>7206.77</v>
      </c>
      <c r="F15" s="91" t="s">
        <v>16</v>
      </c>
    </row>
    <row r="16" spans="1:6" s="20" customFormat="1" ht="24.75" customHeight="1">
      <c r="A16" s="89"/>
      <c r="B16" s="85"/>
      <c r="C16" s="89" t="s">
        <v>268</v>
      </c>
      <c r="D16" s="90">
        <v>950.85</v>
      </c>
      <c r="E16" s="90">
        <v>950.85</v>
      </c>
      <c r="F16" s="91" t="s">
        <v>16</v>
      </c>
    </row>
    <row r="17" spans="1:6" s="20" customFormat="1" ht="24.75" customHeight="1">
      <c r="A17" s="89"/>
      <c r="B17" s="85"/>
      <c r="C17" s="89" t="s">
        <v>25</v>
      </c>
      <c r="D17" s="91" t="s">
        <v>16</v>
      </c>
      <c r="E17" s="91" t="s">
        <v>16</v>
      </c>
      <c r="F17" s="91" t="s">
        <v>16</v>
      </c>
    </row>
    <row r="18" spans="1:6" s="20" customFormat="1" ht="24.75" customHeight="1">
      <c r="A18" s="89"/>
      <c r="B18" s="85"/>
      <c r="C18" s="89" t="s">
        <v>26</v>
      </c>
      <c r="D18" s="91" t="s">
        <v>16</v>
      </c>
      <c r="E18" s="91" t="s">
        <v>16</v>
      </c>
      <c r="F18" s="91" t="s">
        <v>16</v>
      </c>
    </row>
    <row r="19" spans="1:6" s="20" customFormat="1" ht="24.75" customHeight="1">
      <c r="A19" s="89"/>
      <c r="B19" s="85"/>
      <c r="C19" s="89" t="s">
        <v>27</v>
      </c>
      <c r="D19" s="91" t="s">
        <v>16</v>
      </c>
      <c r="E19" s="91" t="s">
        <v>16</v>
      </c>
      <c r="F19" s="91" t="s">
        <v>16</v>
      </c>
    </row>
    <row r="20" spans="1:6" s="20" customFormat="1" ht="24.75" customHeight="1">
      <c r="A20" s="89"/>
      <c r="B20" s="85"/>
      <c r="C20" s="89" t="s">
        <v>28</v>
      </c>
      <c r="D20" s="91" t="s">
        <v>16</v>
      </c>
      <c r="E20" s="91" t="s">
        <v>16</v>
      </c>
      <c r="F20" s="91" t="s">
        <v>16</v>
      </c>
    </row>
    <row r="21" spans="1:6" s="20" customFormat="1" ht="24.75" customHeight="1">
      <c r="A21" s="89"/>
      <c r="B21" s="85"/>
      <c r="C21" s="89" t="s">
        <v>29</v>
      </c>
      <c r="D21" s="91" t="s">
        <v>16</v>
      </c>
      <c r="E21" s="91" t="s">
        <v>16</v>
      </c>
      <c r="F21" s="91" t="s">
        <v>16</v>
      </c>
    </row>
    <row r="22" spans="1:6" s="20" customFormat="1" ht="24.75" customHeight="1">
      <c r="A22" s="89"/>
      <c r="B22" s="85"/>
      <c r="C22" s="89" t="s">
        <v>30</v>
      </c>
      <c r="D22" s="91" t="s">
        <v>16</v>
      </c>
      <c r="E22" s="91" t="s">
        <v>16</v>
      </c>
      <c r="F22" s="91" t="s">
        <v>16</v>
      </c>
    </row>
    <row r="23" spans="1:6" s="20" customFormat="1" ht="24.75" customHeight="1">
      <c r="A23" s="89"/>
      <c r="B23" s="85"/>
      <c r="C23" s="89" t="s">
        <v>31</v>
      </c>
      <c r="D23" s="91" t="s">
        <v>16</v>
      </c>
      <c r="E23" s="91" t="s">
        <v>16</v>
      </c>
      <c r="F23" s="91" t="s">
        <v>16</v>
      </c>
    </row>
    <row r="24" spans="1:6" s="20" customFormat="1" ht="24.75" customHeight="1">
      <c r="A24" s="89"/>
      <c r="B24" s="85"/>
      <c r="C24" s="89" t="s">
        <v>32</v>
      </c>
      <c r="D24" s="91" t="s">
        <v>16</v>
      </c>
      <c r="E24" s="91" t="s">
        <v>16</v>
      </c>
      <c r="F24" s="91" t="s">
        <v>16</v>
      </c>
    </row>
    <row r="25" spans="1:6" s="20" customFormat="1" ht="24.75" customHeight="1">
      <c r="A25" s="89"/>
      <c r="B25" s="85"/>
      <c r="C25" s="89" t="s">
        <v>33</v>
      </c>
      <c r="D25" s="90">
        <v>65.78</v>
      </c>
      <c r="E25" s="90">
        <v>65.78</v>
      </c>
      <c r="F25" s="91" t="s">
        <v>16</v>
      </c>
    </row>
    <row r="26" spans="1:6" s="20" customFormat="1" ht="24.75" customHeight="1">
      <c r="A26" s="89"/>
      <c r="B26" s="85"/>
      <c r="C26" s="89" t="s">
        <v>34</v>
      </c>
      <c r="D26" s="91" t="s">
        <v>16</v>
      </c>
      <c r="E26" s="91" t="s">
        <v>16</v>
      </c>
      <c r="F26" s="91" t="s">
        <v>16</v>
      </c>
    </row>
    <row r="27" spans="1:6" s="20" customFormat="1" ht="24.75" customHeight="1">
      <c r="A27" s="89"/>
      <c r="B27" s="85"/>
      <c r="C27" s="93" t="s">
        <v>35</v>
      </c>
      <c r="D27" s="91" t="s">
        <v>16</v>
      </c>
      <c r="E27" s="91" t="s">
        <v>16</v>
      </c>
      <c r="F27" s="91" t="s">
        <v>16</v>
      </c>
    </row>
    <row r="28" spans="1:6" s="20" customFormat="1" ht="24.75" customHeight="1">
      <c r="A28" s="89"/>
      <c r="B28" s="85"/>
      <c r="C28" s="89" t="s">
        <v>36</v>
      </c>
      <c r="D28" s="90">
        <v>839</v>
      </c>
      <c r="E28" s="91" t="s">
        <v>16</v>
      </c>
      <c r="F28" s="90">
        <v>839</v>
      </c>
    </row>
    <row r="29" spans="1:6" s="20" customFormat="1" ht="24.75" customHeight="1">
      <c r="A29" s="89"/>
      <c r="B29" s="85"/>
      <c r="C29" s="89"/>
      <c r="D29" s="90"/>
      <c r="E29" s="90"/>
      <c r="F29" s="90"/>
    </row>
    <row r="30" spans="1:6" s="20" customFormat="1" ht="24.75" customHeight="1">
      <c r="A30" s="89"/>
      <c r="B30" s="85"/>
      <c r="C30" s="89"/>
      <c r="D30" s="90"/>
      <c r="E30" s="90"/>
      <c r="F30" s="90"/>
    </row>
    <row r="31" spans="1:6" s="20" customFormat="1" ht="24.75" customHeight="1">
      <c r="A31" s="94" t="s">
        <v>37</v>
      </c>
      <c r="B31" s="95" t="s">
        <v>16</v>
      </c>
      <c r="C31" s="94" t="s">
        <v>38</v>
      </c>
      <c r="D31" s="95" t="s">
        <v>16</v>
      </c>
      <c r="E31" s="95" t="s">
        <v>16</v>
      </c>
      <c r="F31" s="95" t="s">
        <v>16</v>
      </c>
    </row>
    <row r="32" spans="1:6" s="20" customFormat="1" ht="24.75" customHeight="1">
      <c r="A32" s="89" t="s">
        <v>14</v>
      </c>
      <c r="B32" s="91" t="s">
        <v>16</v>
      </c>
      <c r="C32" s="89" t="s">
        <v>14</v>
      </c>
      <c r="D32" s="91" t="s">
        <v>16</v>
      </c>
      <c r="E32" s="91" t="s">
        <v>16</v>
      </c>
      <c r="F32" s="91" t="s">
        <v>16</v>
      </c>
    </row>
    <row r="33" spans="1:6" s="20" customFormat="1" ht="24.75" customHeight="1">
      <c r="A33" s="89" t="s">
        <v>17</v>
      </c>
      <c r="B33" s="91" t="s">
        <v>16</v>
      </c>
      <c r="C33" s="96" t="s">
        <v>17</v>
      </c>
      <c r="D33" s="91" t="s">
        <v>16</v>
      </c>
      <c r="E33" s="91" t="s">
        <v>16</v>
      </c>
      <c r="F33" s="91" t="s">
        <v>16</v>
      </c>
    </row>
    <row r="34" spans="1:6" s="20" customFormat="1" ht="24.75" customHeight="1">
      <c r="A34" s="97" t="s">
        <v>39</v>
      </c>
      <c r="B34" s="88">
        <f>B7+B31</f>
        <v>9062.4</v>
      </c>
      <c r="C34" s="98" t="s">
        <v>40</v>
      </c>
      <c r="D34" s="88">
        <f>D7+D31</f>
        <v>9062.400000000001</v>
      </c>
      <c r="E34" s="88">
        <f>E7+E31</f>
        <v>8223.400000000001</v>
      </c>
      <c r="F34" s="88">
        <f>F7+F31</f>
        <v>839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H6" sqref="H6"/>
    </sheetView>
  </sheetViews>
  <sheetFormatPr defaultColWidth="8.75390625" defaultRowHeight="14.25"/>
  <cols>
    <col min="1" max="1" width="9.25390625" style="74" customWidth="1"/>
    <col min="2" max="2" width="15.875" style="74" customWidth="1"/>
    <col min="3" max="3" width="9.25390625" style="30" customWidth="1"/>
    <col min="4" max="4" width="9.125" style="30" customWidth="1"/>
    <col min="5" max="5" width="12.875" style="30" customWidth="1"/>
    <col min="6" max="6" width="15.50390625" style="30" customWidth="1"/>
    <col min="7" max="7" width="9.25390625" style="30" customWidth="1"/>
    <col min="8" max="8" width="10.50390625" style="30" customWidth="1"/>
    <col min="9" max="9" width="11.75390625" style="30" customWidth="1"/>
    <col min="10" max="10" width="8.125" style="30" customWidth="1"/>
    <col min="11" max="11" width="14.125" style="30" customWidth="1"/>
    <col min="12" max="12" width="10.00390625" style="30" customWidth="1"/>
    <col min="13" max="13" width="11.00390625" style="30" customWidth="1"/>
    <col min="14" max="14" width="12.25390625" style="30" customWidth="1"/>
    <col min="15" max="32" width="9.00390625" style="4" bestFit="1" customWidth="1"/>
    <col min="33" max="16384" width="8.75390625" style="4" customWidth="1"/>
  </cols>
  <sheetData>
    <row r="1" ht="29.25" customHeight="1">
      <c r="A1" s="74" t="s">
        <v>41</v>
      </c>
    </row>
    <row r="2" spans="1:14" s="19" customFormat="1" ht="31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72" customFormat="1" ht="31.5" customHeight="1">
      <c r="A3" s="75"/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 t="s">
        <v>3</v>
      </c>
    </row>
    <row r="4" spans="1:14" s="20" customFormat="1" ht="30" customHeight="1">
      <c r="A4" s="108" t="s">
        <v>43</v>
      </c>
      <c r="B4" s="108"/>
      <c r="C4" s="108" t="s">
        <v>44</v>
      </c>
      <c r="D4" s="109" t="s">
        <v>45</v>
      </c>
      <c r="E4" s="110"/>
      <c r="F4" s="110"/>
      <c r="G4" s="110"/>
      <c r="H4" s="110"/>
      <c r="I4" s="109" t="s">
        <v>46</v>
      </c>
      <c r="J4" s="110"/>
      <c r="K4" s="110"/>
      <c r="L4" s="110"/>
      <c r="M4" s="110"/>
      <c r="N4" s="111" t="s">
        <v>47</v>
      </c>
    </row>
    <row r="5" spans="1:14" s="20" customFormat="1" ht="45">
      <c r="A5" s="13" t="s">
        <v>48</v>
      </c>
      <c r="B5" s="13" t="s">
        <v>49</v>
      </c>
      <c r="C5" s="108"/>
      <c r="D5" s="78" t="s">
        <v>9</v>
      </c>
      <c r="E5" s="78" t="s">
        <v>50</v>
      </c>
      <c r="F5" s="78" t="s">
        <v>51</v>
      </c>
      <c r="G5" s="79" t="s">
        <v>52</v>
      </c>
      <c r="H5" s="78" t="s">
        <v>53</v>
      </c>
      <c r="I5" s="78" t="s">
        <v>9</v>
      </c>
      <c r="J5" s="78" t="s">
        <v>50</v>
      </c>
      <c r="K5" s="78" t="s">
        <v>51</v>
      </c>
      <c r="L5" s="78" t="s">
        <v>52</v>
      </c>
      <c r="M5" s="78" t="s">
        <v>53</v>
      </c>
      <c r="N5" s="112"/>
    </row>
    <row r="6" spans="1:14" s="73" customFormat="1" ht="24.75" customHeight="1">
      <c r="A6" s="14" t="s">
        <v>54</v>
      </c>
      <c r="B6" s="14" t="s">
        <v>55</v>
      </c>
      <c r="C6" s="15">
        <v>173.71</v>
      </c>
      <c r="D6" s="15">
        <v>173.71</v>
      </c>
      <c r="E6" s="15">
        <v>173.71</v>
      </c>
      <c r="F6" s="80" t="s">
        <v>16</v>
      </c>
      <c r="G6" s="81" t="s">
        <v>16</v>
      </c>
      <c r="H6" s="80" t="s">
        <v>16</v>
      </c>
      <c r="I6" s="81" t="s">
        <v>16</v>
      </c>
      <c r="J6" s="80" t="s">
        <v>16</v>
      </c>
      <c r="K6" s="81" t="s">
        <v>16</v>
      </c>
      <c r="L6" s="80" t="s">
        <v>16</v>
      </c>
      <c r="M6" s="81" t="s">
        <v>16</v>
      </c>
      <c r="N6" s="80" t="s">
        <v>16</v>
      </c>
    </row>
    <row r="7" spans="1:14" s="73" customFormat="1" ht="24.75" customHeight="1">
      <c r="A7" s="14" t="s">
        <v>56</v>
      </c>
      <c r="B7" s="14" t="s">
        <v>57</v>
      </c>
      <c r="C7" s="15">
        <v>605.13</v>
      </c>
      <c r="D7" s="15">
        <v>605.13</v>
      </c>
      <c r="E7" s="15">
        <v>605.13</v>
      </c>
      <c r="F7" s="80" t="s">
        <v>16</v>
      </c>
      <c r="G7" s="81" t="s">
        <v>16</v>
      </c>
      <c r="H7" s="80" t="s">
        <v>16</v>
      </c>
      <c r="I7" s="81" t="s">
        <v>16</v>
      </c>
      <c r="J7" s="80" t="s">
        <v>16</v>
      </c>
      <c r="K7" s="81" t="s">
        <v>16</v>
      </c>
      <c r="L7" s="80" t="s">
        <v>16</v>
      </c>
      <c r="M7" s="81" t="s">
        <v>16</v>
      </c>
      <c r="N7" s="80" t="s">
        <v>16</v>
      </c>
    </row>
    <row r="8" spans="1:14" s="73" customFormat="1" ht="24.75" customHeight="1">
      <c r="A8" s="14" t="s">
        <v>58</v>
      </c>
      <c r="B8" s="14" t="s">
        <v>59</v>
      </c>
      <c r="C8" s="15">
        <v>13.23</v>
      </c>
      <c r="D8" s="15">
        <v>13.23</v>
      </c>
      <c r="E8" s="15">
        <v>13.23</v>
      </c>
      <c r="F8" s="80" t="s">
        <v>16</v>
      </c>
      <c r="G8" s="81" t="s">
        <v>16</v>
      </c>
      <c r="H8" s="80" t="s">
        <v>16</v>
      </c>
      <c r="I8" s="81" t="s">
        <v>16</v>
      </c>
      <c r="J8" s="80" t="s">
        <v>16</v>
      </c>
      <c r="K8" s="81" t="s">
        <v>16</v>
      </c>
      <c r="L8" s="80" t="s">
        <v>16</v>
      </c>
      <c r="M8" s="81" t="s">
        <v>16</v>
      </c>
      <c r="N8" s="80" t="s">
        <v>16</v>
      </c>
    </row>
    <row r="9" spans="1:14" s="73" customFormat="1" ht="24.75" customHeight="1">
      <c r="A9" s="14" t="s">
        <v>60</v>
      </c>
      <c r="B9" s="14" t="s">
        <v>61</v>
      </c>
      <c r="C9" s="15">
        <v>55.43</v>
      </c>
      <c r="D9" s="15">
        <v>55.43</v>
      </c>
      <c r="E9" s="15">
        <v>55.43</v>
      </c>
      <c r="F9" s="80" t="s">
        <v>16</v>
      </c>
      <c r="G9" s="81" t="s">
        <v>16</v>
      </c>
      <c r="H9" s="80" t="s">
        <v>16</v>
      </c>
      <c r="I9" s="81" t="s">
        <v>16</v>
      </c>
      <c r="J9" s="80" t="s">
        <v>16</v>
      </c>
      <c r="K9" s="81" t="s">
        <v>16</v>
      </c>
      <c r="L9" s="80" t="s">
        <v>16</v>
      </c>
      <c r="M9" s="81" t="s">
        <v>16</v>
      </c>
      <c r="N9" s="80" t="s">
        <v>16</v>
      </c>
    </row>
    <row r="10" spans="1:14" s="73" customFormat="1" ht="24.75" customHeight="1">
      <c r="A10" s="14" t="s">
        <v>62</v>
      </c>
      <c r="B10" s="14" t="s">
        <v>63</v>
      </c>
      <c r="C10" s="15">
        <v>22.17</v>
      </c>
      <c r="D10" s="15">
        <v>22.17</v>
      </c>
      <c r="E10" s="15">
        <v>22.17</v>
      </c>
      <c r="F10" s="80" t="s">
        <v>16</v>
      </c>
      <c r="G10" s="81" t="s">
        <v>16</v>
      </c>
      <c r="H10" s="80" t="s">
        <v>16</v>
      </c>
      <c r="I10" s="81" t="s">
        <v>16</v>
      </c>
      <c r="J10" s="80" t="s">
        <v>16</v>
      </c>
      <c r="K10" s="81" t="s">
        <v>16</v>
      </c>
      <c r="L10" s="80" t="s">
        <v>16</v>
      </c>
      <c r="M10" s="81" t="s">
        <v>16</v>
      </c>
      <c r="N10" s="80" t="s">
        <v>16</v>
      </c>
    </row>
    <row r="11" spans="1:14" s="73" customFormat="1" ht="24.75" customHeight="1">
      <c r="A11" s="14" t="s">
        <v>64</v>
      </c>
      <c r="B11" s="14" t="s">
        <v>65</v>
      </c>
      <c r="C11" s="15">
        <v>285.3</v>
      </c>
      <c r="D11" s="15">
        <v>285.3</v>
      </c>
      <c r="E11" s="15">
        <v>285.3</v>
      </c>
      <c r="F11" s="80" t="s">
        <v>16</v>
      </c>
      <c r="G11" s="81" t="s">
        <v>16</v>
      </c>
      <c r="H11" s="80" t="s">
        <v>16</v>
      </c>
      <c r="I11" s="81" t="s">
        <v>16</v>
      </c>
      <c r="J11" s="80" t="s">
        <v>16</v>
      </c>
      <c r="K11" s="81" t="s">
        <v>16</v>
      </c>
      <c r="L11" s="80" t="s">
        <v>16</v>
      </c>
      <c r="M11" s="81" t="s">
        <v>16</v>
      </c>
      <c r="N11" s="80" t="s">
        <v>16</v>
      </c>
    </row>
    <row r="12" spans="1:14" s="73" customFormat="1" ht="24.75" customHeight="1">
      <c r="A12" s="14" t="s">
        <v>66</v>
      </c>
      <c r="B12" s="14" t="s">
        <v>67</v>
      </c>
      <c r="C12" s="17">
        <v>32</v>
      </c>
      <c r="D12" s="17">
        <v>32</v>
      </c>
      <c r="E12" s="17">
        <v>32</v>
      </c>
      <c r="F12" s="80" t="s">
        <v>16</v>
      </c>
      <c r="G12" s="81" t="s">
        <v>16</v>
      </c>
      <c r="H12" s="80" t="s">
        <v>16</v>
      </c>
      <c r="I12" s="81" t="s">
        <v>16</v>
      </c>
      <c r="J12" s="80" t="s">
        <v>16</v>
      </c>
      <c r="K12" s="81" t="s">
        <v>16</v>
      </c>
      <c r="L12" s="80" t="s">
        <v>16</v>
      </c>
      <c r="M12" s="81" t="s">
        <v>16</v>
      </c>
      <c r="N12" s="80" t="s">
        <v>16</v>
      </c>
    </row>
    <row r="13" spans="1:14" s="73" customFormat="1" ht="24.75" customHeight="1">
      <c r="A13" s="14" t="s">
        <v>68</v>
      </c>
      <c r="B13" s="14" t="s">
        <v>69</v>
      </c>
      <c r="C13" s="17">
        <v>60</v>
      </c>
      <c r="D13" s="17">
        <v>60</v>
      </c>
      <c r="E13" s="17">
        <v>60</v>
      </c>
      <c r="F13" s="80" t="s">
        <v>16</v>
      </c>
      <c r="G13" s="81" t="s">
        <v>16</v>
      </c>
      <c r="H13" s="80" t="s">
        <v>16</v>
      </c>
      <c r="I13" s="81" t="s">
        <v>16</v>
      </c>
      <c r="J13" s="80" t="s">
        <v>16</v>
      </c>
      <c r="K13" s="81" t="s">
        <v>16</v>
      </c>
      <c r="L13" s="80" t="s">
        <v>16</v>
      </c>
      <c r="M13" s="81" t="s">
        <v>16</v>
      </c>
      <c r="N13" s="80" t="s">
        <v>16</v>
      </c>
    </row>
    <row r="14" spans="1:14" s="73" customFormat="1" ht="24.75" customHeight="1">
      <c r="A14" s="14" t="s">
        <v>70</v>
      </c>
      <c r="B14" s="14" t="s">
        <v>71</v>
      </c>
      <c r="C14" s="17">
        <v>121.8</v>
      </c>
      <c r="D14" s="17">
        <v>121.8</v>
      </c>
      <c r="E14" s="17">
        <v>121.8</v>
      </c>
      <c r="F14" s="80" t="s">
        <v>16</v>
      </c>
      <c r="G14" s="81" t="s">
        <v>16</v>
      </c>
      <c r="H14" s="80" t="s">
        <v>16</v>
      </c>
      <c r="I14" s="81" t="s">
        <v>16</v>
      </c>
      <c r="J14" s="80" t="s">
        <v>16</v>
      </c>
      <c r="K14" s="81" t="s">
        <v>16</v>
      </c>
      <c r="L14" s="80" t="s">
        <v>16</v>
      </c>
      <c r="M14" s="81" t="s">
        <v>16</v>
      </c>
      <c r="N14" s="80" t="s">
        <v>16</v>
      </c>
    </row>
    <row r="15" spans="1:14" s="73" customFormat="1" ht="24.75" customHeight="1">
      <c r="A15" s="14" t="s">
        <v>72</v>
      </c>
      <c r="B15" s="14" t="s">
        <v>73</v>
      </c>
      <c r="C15" s="17">
        <v>1083</v>
      </c>
      <c r="D15" s="17">
        <v>1083</v>
      </c>
      <c r="E15" s="17">
        <v>1083</v>
      </c>
      <c r="F15" s="80" t="s">
        <v>16</v>
      </c>
      <c r="G15" s="81" t="s">
        <v>16</v>
      </c>
      <c r="H15" s="80" t="s">
        <v>16</v>
      </c>
      <c r="I15" s="81" t="s">
        <v>16</v>
      </c>
      <c r="J15" s="80" t="s">
        <v>16</v>
      </c>
      <c r="K15" s="81" t="s">
        <v>16</v>
      </c>
      <c r="L15" s="80" t="s">
        <v>16</v>
      </c>
      <c r="M15" s="81" t="s">
        <v>16</v>
      </c>
      <c r="N15" s="80" t="s">
        <v>16</v>
      </c>
    </row>
    <row r="16" spans="1:14" s="73" customFormat="1" ht="24.75" customHeight="1">
      <c r="A16" s="14" t="s">
        <v>74</v>
      </c>
      <c r="B16" s="14" t="s">
        <v>75</v>
      </c>
      <c r="C16" s="17">
        <v>1080</v>
      </c>
      <c r="D16" s="17">
        <v>1080</v>
      </c>
      <c r="E16" s="17">
        <v>1080</v>
      </c>
      <c r="F16" s="80" t="s">
        <v>16</v>
      </c>
      <c r="G16" s="81" t="s">
        <v>16</v>
      </c>
      <c r="H16" s="80" t="s">
        <v>16</v>
      </c>
      <c r="I16" s="81" t="s">
        <v>16</v>
      </c>
      <c r="J16" s="80" t="s">
        <v>16</v>
      </c>
      <c r="K16" s="81" t="s">
        <v>16</v>
      </c>
      <c r="L16" s="80" t="s">
        <v>16</v>
      </c>
      <c r="M16" s="81" t="s">
        <v>16</v>
      </c>
      <c r="N16" s="80" t="s">
        <v>16</v>
      </c>
    </row>
    <row r="17" spans="1:14" s="73" customFormat="1" ht="24.75" customHeight="1">
      <c r="A17" s="14" t="s">
        <v>76</v>
      </c>
      <c r="B17" s="14" t="s">
        <v>77</v>
      </c>
      <c r="C17" s="17">
        <v>3242</v>
      </c>
      <c r="D17" s="17">
        <v>3242</v>
      </c>
      <c r="E17" s="17">
        <v>3242</v>
      </c>
      <c r="F17" s="80" t="s">
        <v>16</v>
      </c>
      <c r="G17" s="81" t="s">
        <v>16</v>
      </c>
      <c r="H17" s="80" t="s">
        <v>16</v>
      </c>
      <c r="I17" s="81" t="s">
        <v>16</v>
      </c>
      <c r="J17" s="80" t="s">
        <v>16</v>
      </c>
      <c r="K17" s="81" t="s">
        <v>16</v>
      </c>
      <c r="L17" s="80" t="s">
        <v>16</v>
      </c>
      <c r="M17" s="81" t="s">
        <v>16</v>
      </c>
      <c r="N17" s="80" t="s">
        <v>16</v>
      </c>
    </row>
    <row r="18" spans="1:14" s="73" customFormat="1" ht="24.75" customHeight="1">
      <c r="A18" s="14" t="s">
        <v>78</v>
      </c>
      <c r="B18" s="14" t="s">
        <v>79</v>
      </c>
      <c r="C18" s="17">
        <v>100</v>
      </c>
      <c r="D18" s="17">
        <v>100</v>
      </c>
      <c r="E18" s="17">
        <v>100</v>
      </c>
      <c r="F18" s="80" t="s">
        <v>16</v>
      </c>
      <c r="G18" s="81" t="s">
        <v>16</v>
      </c>
      <c r="H18" s="80" t="s">
        <v>16</v>
      </c>
      <c r="I18" s="81" t="s">
        <v>16</v>
      </c>
      <c r="J18" s="80" t="s">
        <v>16</v>
      </c>
      <c r="K18" s="81" t="s">
        <v>16</v>
      </c>
      <c r="L18" s="80" t="s">
        <v>16</v>
      </c>
      <c r="M18" s="81" t="s">
        <v>16</v>
      </c>
      <c r="N18" s="80" t="s">
        <v>16</v>
      </c>
    </row>
    <row r="19" spans="1:14" s="73" customFormat="1" ht="24.75" customHeight="1">
      <c r="A19" s="14" t="s">
        <v>80</v>
      </c>
      <c r="B19" s="14" t="s">
        <v>81</v>
      </c>
      <c r="C19" s="17">
        <v>333</v>
      </c>
      <c r="D19" s="17">
        <v>333</v>
      </c>
      <c r="E19" s="17">
        <v>333</v>
      </c>
      <c r="F19" s="80" t="s">
        <v>16</v>
      </c>
      <c r="G19" s="81" t="s">
        <v>16</v>
      </c>
      <c r="H19" s="80" t="s">
        <v>16</v>
      </c>
      <c r="I19" s="81" t="s">
        <v>16</v>
      </c>
      <c r="J19" s="80" t="s">
        <v>16</v>
      </c>
      <c r="K19" s="81" t="s">
        <v>16</v>
      </c>
      <c r="L19" s="80" t="s">
        <v>16</v>
      </c>
      <c r="M19" s="81" t="s">
        <v>16</v>
      </c>
      <c r="N19" s="80" t="s">
        <v>16</v>
      </c>
    </row>
    <row r="20" spans="1:14" s="73" customFormat="1" ht="24.75" customHeight="1">
      <c r="A20" s="14" t="s">
        <v>82</v>
      </c>
      <c r="B20" s="14" t="s">
        <v>83</v>
      </c>
      <c r="C20" s="15">
        <v>41.85</v>
      </c>
      <c r="D20" s="15">
        <v>41.85</v>
      </c>
      <c r="E20" s="15">
        <v>41.85</v>
      </c>
      <c r="F20" s="80" t="s">
        <v>16</v>
      </c>
      <c r="G20" s="81" t="s">
        <v>16</v>
      </c>
      <c r="H20" s="80" t="s">
        <v>16</v>
      </c>
      <c r="I20" s="81" t="s">
        <v>16</v>
      </c>
      <c r="J20" s="80" t="s">
        <v>16</v>
      </c>
      <c r="K20" s="81" t="s">
        <v>16</v>
      </c>
      <c r="L20" s="80" t="s">
        <v>16</v>
      </c>
      <c r="M20" s="81" t="s">
        <v>16</v>
      </c>
      <c r="N20" s="80" t="s">
        <v>16</v>
      </c>
    </row>
    <row r="21" spans="1:14" s="73" customFormat="1" ht="24.75" customHeight="1">
      <c r="A21" s="14" t="s">
        <v>84</v>
      </c>
      <c r="B21" s="14" t="s">
        <v>85</v>
      </c>
      <c r="C21" s="15">
        <v>862</v>
      </c>
      <c r="D21" s="15">
        <v>862</v>
      </c>
      <c r="E21" s="15">
        <v>862</v>
      </c>
      <c r="F21" s="80" t="s">
        <v>16</v>
      </c>
      <c r="G21" s="81" t="s">
        <v>16</v>
      </c>
      <c r="H21" s="80" t="s">
        <v>16</v>
      </c>
      <c r="I21" s="81" t="s">
        <v>16</v>
      </c>
      <c r="J21" s="80" t="s">
        <v>16</v>
      </c>
      <c r="K21" s="81" t="s">
        <v>16</v>
      </c>
      <c r="L21" s="80" t="s">
        <v>16</v>
      </c>
      <c r="M21" s="81" t="s">
        <v>16</v>
      </c>
      <c r="N21" s="80" t="s">
        <v>16</v>
      </c>
    </row>
    <row r="22" spans="1:14" s="73" customFormat="1" ht="24.75" customHeight="1">
      <c r="A22" s="14" t="s">
        <v>86</v>
      </c>
      <c r="B22" s="14" t="s">
        <v>87</v>
      </c>
      <c r="C22" s="15">
        <v>47</v>
      </c>
      <c r="D22" s="15">
        <v>47</v>
      </c>
      <c r="E22" s="15">
        <v>47</v>
      </c>
      <c r="F22" s="80" t="s">
        <v>16</v>
      </c>
      <c r="G22" s="81" t="s">
        <v>16</v>
      </c>
      <c r="H22" s="80" t="s">
        <v>16</v>
      </c>
      <c r="I22" s="81" t="s">
        <v>16</v>
      </c>
      <c r="J22" s="80" t="s">
        <v>16</v>
      </c>
      <c r="K22" s="81" t="s">
        <v>16</v>
      </c>
      <c r="L22" s="80" t="s">
        <v>16</v>
      </c>
      <c r="M22" s="81" t="s">
        <v>16</v>
      </c>
      <c r="N22" s="80" t="s">
        <v>16</v>
      </c>
    </row>
    <row r="23" spans="1:14" s="73" customFormat="1" ht="24.75" customHeight="1">
      <c r="A23" s="14" t="s">
        <v>88</v>
      </c>
      <c r="B23" s="14" t="s">
        <v>89</v>
      </c>
      <c r="C23" s="15">
        <v>38.64</v>
      </c>
      <c r="D23" s="15">
        <v>38.64</v>
      </c>
      <c r="E23" s="15">
        <v>38.64</v>
      </c>
      <c r="F23" s="80" t="s">
        <v>16</v>
      </c>
      <c r="G23" s="81" t="s">
        <v>16</v>
      </c>
      <c r="H23" s="80" t="s">
        <v>16</v>
      </c>
      <c r="I23" s="81" t="s">
        <v>16</v>
      </c>
      <c r="J23" s="80" t="s">
        <v>16</v>
      </c>
      <c r="K23" s="81" t="s">
        <v>16</v>
      </c>
      <c r="L23" s="80" t="s">
        <v>16</v>
      </c>
      <c r="M23" s="81" t="s">
        <v>16</v>
      </c>
      <c r="N23" s="80" t="s">
        <v>16</v>
      </c>
    </row>
    <row r="24" spans="1:14" s="73" customFormat="1" ht="24.75" customHeight="1">
      <c r="A24" s="14" t="s">
        <v>90</v>
      </c>
      <c r="B24" s="14" t="s">
        <v>91</v>
      </c>
      <c r="C24" s="15">
        <v>27.14</v>
      </c>
      <c r="D24" s="15">
        <v>27.14</v>
      </c>
      <c r="E24" s="15">
        <v>27.14</v>
      </c>
      <c r="F24" s="80" t="s">
        <v>16</v>
      </c>
      <c r="G24" s="81" t="s">
        <v>16</v>
      </c>
      <c r="H24" s="80" t="s">
        <v>16</v>
      </c>
      <c r="I24" s="81" t="s">
        <v>16</v>
      </c>
      <c r="J24" s="80" t="s">
        <v>16</v>
      </c>
      <c r="K24" s="81" t="s">
        <v>16</v>
      </c>
      <c r="L24" s="80" t="s">
        <v>16</v>
      </c>
      <c r="M24" s="81" t="s">
        <v>16</v>
      </c>
      <c r="N24" s="80" t="s">
        <v>16</v>
      </c>
    </row>
    <row r="25" spans="1:14" s="73" customFormat="1" ht="24.75" customHeight="1">
      <c r="A25" s="14" t="s">
        <v>92</v>
      </c>
      <c r="B25" s="14" t="s">
        <v>93</v>
      </c>
      <c r="C25" s="15">
        <v>767</v>
      </c>
      <c r="D25" s="80" t="s">
        <v>16</v>
      </c>
      <c r="E25" s="81" t="s">
        <v>16</v>
      </c>
      <c r="F25" s="80" t="s">
        <v>16</v>
      </c>
      <c r="G25" s="81" t="s">
        <v>16</v>
      </c>
      <c r="H25" s="80" t="s">
        <v>16</v>
      </c>
      <c r="I25" s="82">
        <v>767</v>
      </c>
      <c r="J25" s="82">
        <v>767</v>
      </c>
      <c r="K25" s="81" t="s">
        <v>16</v>
      </c>
      <c r="L25" s="80" t="s">
        <v>16</v>
      </c>
      <c r="M25" s="81" t="s">
        <v>16</v>
      </c>
      <c r="N25" s="80" t="s">
        <v>16</v>
      </c>
    </row>
    <row r="26" spans="1:14" s="73" customFormat="1" ht="24.75" customHeight="1">
      <c r="A26" s="14" t="s">
        <v>94</v>
      </c>
      <c r="B26" s="14" t="s">
        <v>95</v>
      </c>
      <c r="C26" s="15">
        <v>72</v>
      </c>
      <c r="D26" s="80" t="s">
        <v>16</v>
      </c>
      <c r="E26" s="81" t="s">
        <v>16</v>
      </c>
      <c r="F26" s="80" t="s">
        <v>16</v>
      </c>
      <c r="G26" s="81" t="s">
        <v>16</v>
      </c>
      <c r="H26" s="80" t="s">
        <v>16</v>
      </c>
      <c r="I26" s="82">
        <v>72</v>
      </c>
      <c r="J26" s="82">
        <v>72</v>
      </c>
      <c r="K26" s="81" t="s">
        <v>16</v>
      </c>
      <c r="L26" s="80" t="s">
        <v>16</v>
      </c>
      <c r="M26" s="81" t="s">
        <v>16</v>
      </c>
      <c r="N26" s="80" t="s">
        <v>16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4">
      <selection activeCell="E8" sqref="E8:E26"/>
    </sheetView>
  </sheetViews>
  <sheetFormatPr defaultColWidth="8.75390625" defaultRowHeight="27" customHeight="1"/>
  <cols>
    <col min="1" max="1" width="10.625" style="58" customWidth="1"/>
    <col min="2" max="2" width="14.75390625" style="58" customWidth="1"/>
    <col min="3" max="3" width="9.875" style="59" customWidth="1"/>
    <col min="4" max="4" width="12.875" style="59" customWidth="1"/>
    <col min="5" max="5" width="11.125" style="59" customWidth="1"/>
    <col min="6" max="6" width="11.875" style="59" customWidth="1"/>
    <col min="7" max="7" width="11.625" style="59" customWidth="1"/>
    <col min="8" max="8" width="16.375" style="60" customWidth="1"/>
    <col min="9" max="32" width="9.00390625" style="61" bestFit="1" customWidth="1"/>
    <col min="33" max="16384" width="8.75390625" style="61" customWidth="1"/>
  </cols>
  <sheetData>
    <row r="1" ht="27" customHeight="1">
      <c r="A1" s="58" t="s">
        <v>96</v>
      </c>
    </row>
    <row r="2" spans="1:8" s="55" customFormat="1" ht="27" customHeight="1">
      <c r="A2" s="113" t="s">
        <v>97</v>
      </c>
      <c r="B2" s="113"/>
      <c r="C2" s="113"/>
      <c r="D2" s="113"/>
      <c r="E2" s="113"/>
      <c r="F2" s="113"/>
      <c r="G2" s="113"/>
      <c r="H2" s="113"/>
    </row>
    <row r="3" ht="27" customHeight="1">
      <c r="H3" s="60" t="s">
        <v>3</v>
      </c>
    </row>
    <row r="4" spans="1:8" s="56" customFormat="1" ht="27" customHeight="1">
      <c r="A4" s="114" t="s">
        <v>43</v>
      </c>
      <c r="B4" s="114"/>
      <c r="C4" s="114" t="s">
        <v>98</v>
      </c>
      <c r="D4" s="114" t="s">
        <v>99</v>
      </c>
      <c r="E4" s="114"/>
      <c r="F4" s="114"/>
      <c r="G4" s="114" t="s">
        <v>100</v>
      </c>
      <c r="H4" s="114"/>
    </row>
    <row r="5" spans="1:8" s="56" customFormat="1" ht="27" customHeight="1">
      <c r="A5" s="62" t="s">
        <v>48</v>
      </c>
      <c r="B5" s="62" t="s">
        <v>49</v>
      </c>
      <c r="C5" s="114"/>
      <c r="D5" s="62" t="s">
        <v>101</v>
      </c>
      <c r="E5" s="62" t="s">
        <v>102</v>
      </c>
      <c r="F5" s="62" t="s">
        <v>103</v>
      </c>
      <c r="G5" s="62" t="s">
        <v>104</v>
      </c>
      <c r="H5" s="63" t="s">
        <v>105</v>
      </c>
    </row>
    <row r="6" spans="1:8" s="57" customFormat="1" ht="27" customHeight="1">
      <c r="A6" s="36"/>
      <c r="B6" s="36" t="s">
        <v>106</v>
      </c>
      <c r="C6" s="64">
        <v>10042.69</v>
      </c>
      <c r="D6" s="65">
        <v>8223.4</v>
      </c>
      <c r="E6" s="65">
        <v>856.3</v>
      </c>
      <c r="F6" s="66">
        <v>7367.1</v>
      </c>
      <c r="G6" s="67">
        <f>D6-C6</f>
        <v>-1819.2900000000009</v>
      </c>
      <c r="H6" s="68">
        <f>G6/C6</f>
        <v>-0.1811556465448999</v>
      </c>
    </row>
    <row r="7" spans="1:8" s="57" customFormat="1" ht="34.5" customHeight="1">
      <c r="A7" s="36"/>
      <c r="B7" s="36" t="s">
        <v>107</v>
      </c>
      <c r="C7" s="64">
        <f>SUM(C8:C26)</f>
        <v>10042.690000000002</v>
      </c>
      <c r="D7" s="65">
        <v>8223.4</v>
      </c>
      <c r="E7" s="65">
        <v>856.3</v>
      </c>
      <c r="F7" s="66">
        <v>7367.1</v>
      </c>
      <c r="G7" s="67">
        <f aca="true" t="shared" si="0" ref="G7:G26">D7-C7</f>
        <v>-1819.2900000000027</v>
      </c>
      <c r="H7" s="68">
        <f aca="true" t="shared" si="1" ref="H7:H26">G7/C7</f>
        <v>-0.18115564654490005</v>
      </c>
    </row>
    <row r="8" spans="1:8" s="57" customFormat="1" ht="24.75" customHeight="1">
      <c r="A8" s="40" t="s">
        <v>54</v>
      </c>
      <c r="B8" s="40" t="s">
        <v>55</v>
      </c>
      <c r="C8" s="64">
        <v>204.79</v>
      </c>
      <c r="D8" s="69">
        <v>173.71</v>
      </c>
      <c r="E8" s="69">
        <v>173.71</v>
      </c>
      <c r="F8" s="70" t="s">
        <v>16</v>
      </c>
      <c r="G8" s="67">
        <f t="shared" si="0"/>
        <v>-31.079999999999984</v>
      </c>
      <c r="H8" s="68">
        <f t="shared" si="1"/>
        <v>-0.1517652229112749</v>
      </c>
    </row>
    <row r="9" spans="1:8" s="57" customFormat="1" ht="24.75" customHeight="1">
      <c r="A9" s="40" t="s">
        <v>56</v>
      </c>
      <c r="B9" s="40" t="s">
        <v>57</v>
      </c>
      <c r="C9" s="64">
        <v>1763.61</v>
      </c>
      <c r="D9" s="69">
        <v>605.13</v>
      </c>
      <c r="E9" s="69">
        <v>409.13</v>
      </c>
      <c r="F9" s="71">
        <v>196</v>
      </c>
      <c r="G9" s="67">
        <f t="shared" si="0"/>
        <v>-1158.48</v>
      </c>
      <c r="H9" s="68">
        <f t="shared" si="1"/>
        <v>-0.6568799224318302</v>
      </c>
    </row>
    <row r="10" spans="1:8" s="57" customFormat="1" ht="24.75" customHeight="1">
      <c r="A10" s="40" t="s">
        <v>58</v>
      </c>
      <c r="B10" s="40" t="s">
        <v>59</v>
      </c>
      <c r="C10" s="64">
        <v>12.6</v>
      </c>
      <c r="D10" s="69">
        <v>13.23</v>
      </c>
      <c r="E10" s="69">
        <v>13.23</v>
      </c>
      <c r="F10" s="70" t="s">
        <v>16</v>
      </c>
      <c r="G10" s="67">
        <f t="shared" si="0"/>
        <v>0.6300000000000008</v>
      </c>
      <c r="H10" s="68">
        <f t="shared" si="1"/>
        <v>0.050000000000000065</v>
      </c>
    </row>
    <row r="11" spans="1:8" s="57" customFormat="1" ht="24.75" customHeight="1">
      <c r="A11" s="40" t="s">
        <v>60</v>
      </c>
      <c r="B11" s="40" t="s">
        <v>61</v>
      </c>
      <c r="C11" s="64">
        <v>55.38</v>
      </c>
      <c r="D11" s="69">
        <v>55.43</v>
      </c>
      <c r="E11" s="69">
        <v>55.43</v>
      </c>
      <c r="F11" s="70" t="s">
        <v>16</v>
      </c>
      <c r="G11" s="67">
        <f t="shared" si="0"/>
        <v>0.04999999999999716</v>
      </c>
      <c r="H11" s="68">
        <f t="shared" si="1"/>
        <v>0.0009028530155290205</v>
      </c>
    </row>
    <row r="12" spans="1:8" s="57" customFormat="1" ht="24.75" customHeight="1">
      <c r="A12" s="40" t="s">
        <v>62</v>
      </c>
      <c r="B12" s="40" t="s">
        <v>63</v>
      </c>
      <c r="C12" s="70" t="s">
        <v>16</v>
      </c>
      <c r="D12" s="69">
        <v>22.17</v>
      </c>
      <c r="E12" s="69">
        <v>22.17</v>
      </c>
      <c r="F12" s="70" t="s">
        <v>16</v>
      </c>
      <c r="G12" s="67">
        <f t="shared" si="0"/>
        <v>22.17</v>
      </c>
      <c r="H12" s="68"/>
    </row>
    <row r="13" spans="1:8" s="57" customFormat="1" ht="24.75" customHeight="1">
      <c r="A13" s="40" t="s">
        <v>64</v>
      </c>
      <c r="B13" s="40" t="s">
        <v>65</v>
      </c>
      <c r="C13" s="64">
        <v>303.32</v>
      </c>
      <c r="D13" s="69">
        <v>285.3</v>
      </c>
      <c r="E13" s="70" t="s">
        <v>16</v>
      </c>
      <c r="F13" s="71">
        <v>285.3</v>
      </c>
      <c r="G13" s="67">
        <f t="shared" si="0"/>
        <v>-18.019999999999982</v>
      </c>
      <c r="H13" s="68">
        <f t="shared" si="1"/>
        <v>-0.05940920480021094</v>
      </c>
    </row>
    <row r="14" spans="1:8" s="57" customFormat="1" ht="24.75" customHeight="1">
      <c r="A14" s="40" t="s">
        <v>66</v>
      </c>
      <c r="B14" s="40" t="s">
        <v>67</v>
      </c>
      <c r="C14" s="64">
        <v>287.98</v>
      </c>
      <c r="D14" s="69">
        <v>32</v>
      </c>
      <c r="E14" s="70" t="s">
        <v>16</v>
      </c>
      <c r="F14" s="71">
        <v>32</v>
      </c>
      <c r="G14" s="67">
        <f t="shared" si="0"/>
        <v>-255.98000000000002</v>
      </c>
      <c r="H14" s="68">
        <f t="shared" si="1"/>
        <v>-0.8888811723036322</v>
      </c>
    </row>
    <row r="15" spans="1:8" s="57" customFormat="1" ht="24.75" customHeight="1">
      <c r="A15" s="40" t="s">
        <v>68</v>
      </c>
      <c r="B15" s="40" t="s">
        <v>69</v>
      </c>
      <c r="C15" s="64">
        <v>117.98</v>
      </c>
      <c r="D15" s="69">
        <v>60</v>
      </c>
      <c r="E15" s="70" t="s">
        <v>16</v>
      </c>
      <c r="F15" s="69">
        <v>60</v>
      </c>
      <c r="G15" s="67">
        <f t="shared" si="0"/>
        <v>-57.980000000000004</v>
      </c>
      <c r="H15" s="68">
        <f t="shared" si="1"/>
        <v>-0.49143922698762504</v>
      </c>
    </row>
    <row r="16" spans="1:8" s="57" customFormat="1" ht="24.75" customHeight="1">
      <c r="A16" s="40" t="s">
        <v>70</v>
      </c>
      <c r="B16" s="40" t="s">
        <v>71</v>
      </c>
      <c r="C16" s="64">
        <v>120.57</v>
      </c>
      <c r="D16" s="69">
        <v>121.8</v>
      </c>
      <c r="E16" s="70" t="s">
        <v>16</v>
      </c>
      <c r="F16" s="69">
        <v>121.8</v>
      </c>
      <c r="G16" s="67">
        <f t="shared" si="0"/>
        <v>1.230000000000004</v>
      </c>
      <c r="H16" s="68">
        <f t="shared" si="1"/>
        <v>0.010201542672306578</v>
      </c>
    </row>
    <row r="17" spans="1:8" s="57" customFormat="1" ht="24.75" customHeight="1">
      <c r="A17" s="40" t="s">
        <v>72</v>
      </c>
      <c r="B17" s="40" t="s">
        <v>73</v>
      </c>
      <c r="C17" s="64">
        <v>1033.21</v>
      </c>
      <c r="D17" s="69">
        <v>1083</v>
      </c>
      <c r="E17" s="70" t="s">
        <v>16</v>
      </c>
      <c r="F17" s="69">
        <v>1083</v>
      </c>
      <c r="G17" s="67">
        <f t="shared" si="0"/>
        <v>49.789999999999964</v>
      </c>
      <c r="H17" s="68">
        <f t="shared" si="1"/>
        <v>0.048189622632378665</v>
      </c>
    </row>
    <row r="18" spans="1:8" s="57" customFormat="1" ht="24.75" customHeight="1">
      <c r="A18" s="40" t="s">
        <v>74</v>
      </c>
      <c r="B18" s="40" t="s">
        <v>75</v>
      </c>
      <c r="C18" s="64">
        <v>1373.41</v>
      </c>
      <c r="D18" s="69">
        <v>1080</v>
      </c>
      <c r="E18" s="70" t="s">
        <v>16</v>
      </c>
      <c r="F18" s="69">
        <v>1080</v>
      </c>
      <c r="G18" s="67">
        <f t="shared" si="0"/>
        <v>-293.4100000000001</v>
      </c>
      <c r="H18" s="68">
        <f t="shared" si="1"/>
        <v>-0.21363613196350695</v>
      </c>
    </row>
    <row r="19" spans="1:8" s="57" customFormat="1" ht="24.75" customHeight="1">
      <c r="A19" s="40" t="s">
        <v>76</v>
      </c>
      <c r="B19" s="40" t="s">
        <v>77</v>
      </c>
      <c r="C19" s="64">
        <v>3910.29</v>
      </c>
      <c r="D19" s="69">
        <v>3242</v>
      </c>
      <c r="E19" s="70" t="s">
        <v>16</v>
      </c>
      <c r="F19" s="69">
        <v>3242</v>
      </c>
      <c r="G19" s="67">
        <f t="shared" si="0"/>
        <v>-668.29</v>
      </c>
      <c r="H19" s="68">
        <f t="shared" si="1"/>
        <v>-0.17090548271355832</v>
      </c>
    </row>
    <row r="20" spans="1:8" s="57" customFormat="1" ht="24.75" customHeight="1">
      <c r="A20" s="40" t="s">
        <v>78</v>
      </c>
      <c r="B20" s="40" t="s">
        <v>79</v>
      </c>
      <c r="C20" s="64">
        <v>227.49</v>
      </c>
      <c r="D20" s="69">
        <v>100</v>
      </c>
      <c r="E20" s="70" t="s">
        <v>16</v>
      </c>
      <c r="F20" s="69">
        <v>100</v>
      </c>
      <c r="G20" s="67">
        <f t="shared" si="0"/>
        <v>-127.49000000000001</v>
      </c>
      <c r="H20" s="68">
        <f t="shared" si="1"/>
        <v>-0.5604202382522309</v>
      </c>
    </row>
    <row r="21" spans="1:8" s="57" customFormat="1" ht="24.75" customHeight="1">
      <c r="A21" s="40" t="s">
        <v>80</v>
      </c>
      <c r="B21" s="40" t="s">
        <v>81</v>
      </c>
      <c r="C21" s="64">
        <v>320.84</v>
      </c>
      <c r="D21" s="69">
        <v>333</v>
      </c>
      <c r="E21" s="69">
        <v>75</v>
      </c>
      <c r="F21" s="71">
        <v>258</v>
      </c>
      <c r="G21" s="67">
        <f t="shared" si="0"/>
        <v>12.160000000000025</v>
      </c>
      <c r="H21" s="68">
        <f t="shared" si="1"/>
        <v>0.03790051115820978</v>
      </c>
    </row>
    <row r="22" spans="1:8" s="57" customFormat="1" ht="24.75" customHeight="1">
      <c r="A22" s="40" t="s">
        <v>82</v>
      </c>
      <c r="B22" s="40" t="s">
        <v>83</v>
      </c>
      <c r="C22" s="64">
        <v>19.19</v>
      </c>
      <c r="D22" s="69">
        <v>41.85</v>
      </c>
      <c r="E22" s="69">
        <v>41.85</v>
      </c>
      <c r="F22" s="70" t="s">
        <v>16</v>
      </c>
      <c r="G22" s="67">
        <f t="shared" si="0"/>
        <v>22.66</v>
      </c>
      <c r="H22" s="68">
        <f t="shared" si="1"/>
        <v>1.180823345492444</v>
      </c>
    </row>
    <row r="23" spans="1:8" s="57" customFormat="1" ht="24.75" customHeight="1">
      <c r="A23" s="40" t="s">
        <v>84</v>
      </c>
      <c r="B23" s="40" t="s">
        <v>85</v>
      </c>
      <c r="C23" s="64">
        <v>205.04</v>
      </c>
      <c r="D23" s="69">
        <v>862</v>
      </c>
      <c r="E23" s="70" t="s">
        <v>16</v>
      </c>
      <c r="F23" s="69">
        <v>862</v>
      </c>
      <c r="G23" s="67">
        <f t="shared" si="0"/>
        <v>656.96</v>
      </c>
      <c r="H23" s="68">
        <f t="shared" si="1"/>
        <v>3.204057744830277</v>
      </c>
    </row>
    <row r="24" spans="1:8" s="57" customFormat="1" ht="24.75" customHeight="1">
      <c r="A24" s="40" t="s">
        <v>86</v>
      </c>
      <c r="B24" s="40" t="s">
        <v>87</v>
      </c>
      <c r="C24" s="64">
        <v>21.28</v>
      </c>
      <c r="D24" s="69">
        <v>47</v>
      </c>
      <c r="E24" s="70" t="s">
        <v>16</v>
      </c>
      <c r="F24" s="69">
        <v>47</v>
      </c>
      <c r="G24" s="67">
        <f t="shared" si="0"/>
        <v>25.72</v>
      </c>
      <c r="H24" s="68">
        <f t="shared" si="1"/>
        <v>1.2086466165413532</v>
      </c>
    </row>
    <row r="25" spans="1:8" s="57" customFormat="1" ht="24.75" customHeight="1">
      <c r="A25" s="40" t="s">
        <v>88</v>
      </c>
      <c r="B25" s="40" t="s">
        <v>89</v>
      </c>
      <c r="C25" s="64">
        <v>38.77</v>
      </c>
      <c r="D25" s="69">
        <v>38.64</v>
      </c>
      <c r="E25" s="69">
        <v>38.64</v>
      </c>
      <c r="F25" s="70" t="s">
        <v>16</v>
      </c>
      <c r="G25" s="67">
        <f t="shared" si="0"/>
        <v>-0.13000000000000256</v>
      </c>
      <c r="H25" s="68">
        <f t="shared" si="1"/>
        <v>-0.0033531080732525807</v>
      </c>
    </row>
    <row r="26" spans="1:8" s="57" customFormat="1" ht="24.75" customHeight="1">
      <c r="A26" s="40" t="s">
        <v>90</v>
      </c>
      <c r="B26" s="40" t="s">
        <v>91</v>
      </c>
      <c r="C26" s="64">
        <v>26.94</v>
      </c>
      <c r="D26" s="69">
        <v>27.14</v>
      </c>
      <c r="E26" s="69">
        <v>27.14</v>
      </c>
      <c r="F26" s="70" t="s">
        <v>16</v>
      </c>
      <c r="G26" s="67">
        <f t="shared" si="0"/>
        <v>0.1999999999999993</v>
      </c>
      <c r="H26" s="68">
        <f t="shared" si="1"/>
        <v>0.007423904974016306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5" sqref="G5"/>
    </sheetView>
  </sheetViews>
  <sheetFormatPr defaultColWidth="8.75390625" defaultRowHeight="14.25"/>
  <cols>
    <col min="1" max="1" width="9.00390625" style="4" bestFit="1" customWidth="1"/>
    <col min="2" max="2" width="31.00390625" style="4" customWidth="1"/>
    <col min="3" max="3" width="14.75390625" style="4" customWidth="1"/>
    <col min="4" max="5" width="22.75390625" style="4" customWidth="1"/>
    <col min="6" max="32" width="9.00390625" style="4" bestFit="1" customWidth="1"/>
    <col min="33" max="16384" width="8.75390625" style="4" customWidth="1"/>
  </cols>
  <sheetData>
    <row r="1" ht="14.25">
      <c r="A1" s="4" t="s">
        <v>108</v>
      </c>
    </row>
    <row r="2" spans="1:5" s="19" customFormat="1" ht="34.5" customHeight="1">
      <c r="A2" s="103" t="s">
        <v>109</v>
      </c>
      <c r="B2" s="103"/>
      <c r="C2" s="103"/>
      <c r="D2" s="103"/>
      <c r="E2" s="103"/>
    </row>
    <row r="3" spans="3:5" ht="19.5" customHeight="1">
      <c r="C3" s="49"/>
      <c r="E3" s="4" t="s">
        <v>3</v>
      </c>
    </row>
    <row r="4" spans="1:5" ht="14.25">
      <c r="A4" s="115" t="s">
        <v>110</v>
      </c>
      <c r="B4" s="115"/>
      <c r="C4" s="115" t="s">
        <v>111</v>
      </c>
      <c r="D4" s="115"/>
      <c r="E4" s="115"/>
    </row>
    <row r="5" spans="1:5" ht="14.25">
      <c r="A5" s="50" t="s">
        <v>48</v>
      </c>
      <c r="B5" s="50" t="s">
        <v>49</v>
      </c>
      <c r="C5" s="50" t="s">
        <v>101</v>
      </c>
      <c r="D5" s="50" t="s">
        <v>112</v>
      </c>
      <c r="E5" s="50" t="s">
        <v>113</v>
      </c>
    </row>
    <row r="6" spans="1:5" ht="14.25">
      <c r="A6" s="115" t="s">
        <v>114</v>
      </c>
      <c r="B6" s="115"/>
      <c r="C6" s="51">
        <f>C7+C21+C49+C61</f>
        <v>856.3000000000001</v>
      </c>
      <c r="D6" s="51">
        <f>D7+D21+D49+D61</f>
        <v>762.2</v>
      </c>
      <c r="E6" s="51">
        <f>E7+E21+E49+E61</f>
        <v>94.1</v>
      </c>
    </row>
    <row r="7" spans="1:5" ht="14.25">
      <c r="A7" s="35">
        <v>301</v>
      </c>
      <c r="B7" s="52" t="s">
        <v>115</v>
      </c>
      <c r="C7" s="51">
        <f>SUM(C8:C20)</f>
        <v>570.34</v>
      </c>
      <c r="D7" s="51">
        <f>SUM(D8:D20)</f>
        <v>570.34</v>
      </c>
      <c r="E7" s="51">
        <f>SUM(E8:E20)</f>
        <v>0</v>
      </c>
    </row>
    <row r="8" spans="1:5" ht="14.25">
      <c r="A8" s="35">
        <v>30101</v>
      </c>
      <c r="B8" s="53" t="s">
        <v>116</v>
      </c>
      <c r="C8" s="54">
        <f>D8+E8</f>
        <v>147.76</v>
      </c>
      <c r="D8" s="54">
        <v>147.76</v>
      </c>
      <c r="E8" s="54" t="s">
        <v>16</v>
      </c>
    </row>
    <row r="9" spans="1:5" ht="14.25">
      <c r="A9" s="35">
        <v>30102</v>
      </c>
      <c r="B9" s="53" t="s">
        <v>117</v>
      </c>
      <c r="C9" s="54">
        <f aca="true" t="shared" si="0" ref="C9:C65">D9+E9</f>
        <v>166.26</v>
      </c>
      <c r="D9" s="54">
        <v>166.26</v>
      </c>
      <c r="E9" s="54" t="s">
        <v>16</v>
      </c>
    </row>
    <row r="10" spans="1:5" ht="14.25">
      <c r="A10" s="35">
        <v>30103</v>
      </c>
      <c r="B10" s="53" t="s">
        <v>118</v>
      </c>
      <c r="C10" s="54">
        <f>D10</f>
        <v>65.51</v>
      </c>
      <c r="D10" s="54">
        <v>65.51</v>
      </c>
      <c r="E10" s="54" t="s">
        <v>16</v>
      </c>
    </row>
    <row r="11" spans="1:5" ht="14.25">
      <c r="A11" s="35">
        <v>30106</v>
      </c>
      <c r="B11" s="53" t="s">
        <v>119</v>
      </c>
      <c r="C11" s="54">
        <f t="shared" si="0"/>
        <v>0</v>
      </c>
      <c r="D11" s="54" t="s">
        <v>16</v>
      </c>
      <c r="E11" s="54" t="s">
        <v>16</v>
      </c>
    </row>
    <row r="12" spans="1:5" ht="14.25">
      <c r="A12" s="35">
        <v>30107</v>
      </c>
      <c r="B12" s="53" t="s">
        <v>120</v>
      </c>
      <c r="C12" s="54">
        <f t="shared" si="0"/>
        <v>0</v>
      </c>
      <c r="D12" s="54" t="s">
        <v>16</v>
      </c>
      <c r="E12" s="54" t="s">
        <v>16</v>
      </c>
    </row>
    <row r="13" spans="1:5" ht="14.25">
      <c r="A13" s="35">
        <v>30108</v>
      </c>
      <c r="B13" s="53" t="s">
        <v>121</v>
      </c>
      <c r="C13" s="54">
        <f>D13+E13</f>
        <v>55.42</v>
      </c>
      <c r="D13" s="54">
        <v>55.42</v>
      </c>
      <c r="E13" s="54" t="s">
        <v>16</v>
      </c>
    </row>
    <row r="14" spans="1:5" ht="14.25">
      <c r="A14" s="35">
        <v>30109</v>
      </c>
      <c r="B14" s="53" t="s">
        <v>122</v>
      </c>
      <c r="C14" s="54">
        <f t="shared" si="0"/>
        <v>22.17</v>
      </c>
      <c r="D14" s="54">
        <v>22.17</v>
      </c>
      <c r="E14" s="54" t="s">
        <v>16</v>
      </c>
    </row>
    <row r="15" spans="1:5" ht="14.25">
      <c r="A15" s="35">
        <v>30110</v>
      </c>
      <c r="B15" s="53" t="s">
        <v>123</v>
      </c>
      <c r="C15" s="54">
        <f t="shared" si="0"/>
        <v>22.17</v>
      </c>
      <c r="D15" s="54">
        <v>22.17</v>
      </c>
      <c r="E15" s="54" t="s">
        <v>16</v>
      </c>
    </row>
    <row r="16" spans="1:5" ht="14.25">
      <c r="A16" s="35">
        <v>30111</v>
      </c>
      <c r="B16" s="53" t="s">
        <v>124</v>
      </c>
      <c r="C16" s="54">
        <f t="shared" si="0"/>
        <v>19.68</v>
      </c>
      <c r="D16" s="54">
        <v>19.68</v>
      </c>
      <c r="E16" s="54" t="s">
        <v>16</v>
      </c>
    </row>
    <row r="17" spans="1:5" ht="14.25">
      <c r="A17" s="35">
        <v>30112</v>
      </c>
      <c r="B17" s="53" t="s">
        <v>125</v>
      </c>
      <c r="C17" s="54">
        <f t="shared" si="0"/>
        <v>3.6</v>
      </c>
      <c r="D17" s="54">
        <v>3.6</v>
      </c>
      <c r="E17" s="54" t="s">
        <v>16</v>
      </c>
    </row>
    <row r="18" spans="1:5" ht="14.25">
      <c r="A18" s="35">
        <v>30113</v>
      </c>
      <c r="B18" s="53" t="s">
        <v>126</v>
      </c>
      <c r="C18" s="54">
        <f t="shared" si="0"/>
        <v>38.64</v>
      </c>
      <c r="D18" s="54">
        <v>38.64</v>
      </c>
      <c r="E18" s="54" t="s">
        <v>16</v>
      </c>
    </row>
    <row r="19" spans="1:5" ht="14.25">
      <c r="A19" s="35">
        <v>30114</v>
      </c>
      <c r="B19" s="53" t="s">
        <v>127</v>
      </c>
      <c r="C19" s="54">
        <f t="shared" si="0"/>
        <v>0</v>
      </c>
      <c r="D19" s="54" t="s">
        <v>16</v>
      </c>
      <c r="E19" s="54" t="s">
        <v>16</v>
      </c>
    </row>
    <row r="20" spans="1:5" ht="14.25">
      <c r="A20" s="35">
        <v>30199</v>
      </c>
      <c r="B20" s="53" t="s">
        <v>128</v>
      </c>
      <c r="C20" s="54">
        <v>29.13</v>
      </c>
      <c r="D20" s="54">
        <v>29.13</v>
      </c>
      <c r="E20" s="54" t="s">
        <v>16</v>
      </c>
    </row>
    <row r="21" spans="1:5" ht="14.25">
      <c r="A21" s="35">
        <v>302</v>
      </c>
      <c r="B21" s="52" t="s">
        <v>129</v>
      </c>
      <c r="C21" s="51">
        <f>SUM(C22:C48)</f>
        <v>94.1</v>
      </c>
      <c r="D21" s="51">
        <f>SUM(D22:D48)</f>
        <v>0</v>
      </c>
      <c r="E21" s="51">
        <f>SUM(E22:E48)</f>
        <v>94.1</v>
      </c>
    </row>
    <row r="22" spans="1:5" ht="14.25">
      <c r="A22" s="35">
        <v>30201</v>
      </c>
      <c r="B22" s="53" t="s">
        <v>130</v>
      </c>
      <c r="C22" s="54">
        <f t="shared" si="0"/>
        <v>8</v>
      </c>
      <c r="D22" s="54" t="s">
        <v>16</v>
      </c>
      <c r="E22" s="54">
        <v>8</v>
      </c>
    </row>
    <row r="23" spans="1:5" ht="14.25">
      <c r="A23" s="35">
        <v>30202</v>
      </c>
      <c r="B23" s="53" t="s">
        <v>131</v>
      </c>
      <c r="C23" s="54">
        <f t="shared" si="0"/>
        <v>3</v>
      </c>
      <c r="D23" s="54" t="s">
        <v>16</v>
      </c>
      <c r="E23" s="54">
        <v>3</v>
      </c>
    </row>
    <row r="24" spans="1:5" ht="14.25">
      <c r="A24" s="35">
        <v>30203</v>
      </c>
      <c r="B24" s="53" t="s">
        <v>132</v>
      </c>
      <c r="C24" s="54">
        <f t="shared" si="0"/>
        <v>0</v>
      </c>
      <c r="D24" s="54" t="s">
        <v>16</v>
      </c>
      <c r="E24" s="54" t="s">
        <v>16</v>
      </c>
    </row>
    <row r="25" spans="1:5" ht="14.25">
      <c r="A25" s="35">
        <v>30204</v>
      </c>
      <c r="B25" s="53" t="s">
        <v>133</v>
      </c>
      <c r="C25" s="54">
        <f t="shared" si="0"/>
        <v>0</v>
      </c>
      <c r="D25" s="54" t="s">
        <v>16</v>
      </c>
      <c r="E25" s="54" t="s">
        <v>16</v>
      </c>
    </row>
    <row r="26" spans="1:5" ht="14.25">
      <c r="A26" s="35">
        <v>30205</v>
      </c>
      <c r="B26" s="53" t="s">
        <v>134</v>
      </c>
      <c r="C26" s="54">
        <f t="shared" si="0"/>
        <v>0.7</v>
      </c>
      <c r="D26" s="54" t="s">
        <v>16</v>
      </c>
      <c r="E26" s="54">
        <v>0.7</v>
      </c>
    </row>
    <row r="27" spans="1:5" ht="14.25">
      <c r="A27" s="35">
        <v>30206</v>
      </c>
      <c r="B27" s="53" t="s">
        <v>135</v>
      </c>
      <c r="C27" s="54">
        <f t="shared" si="0"/>
        <v>1</v>
      </c>
      <c r="D27" s="54" t="s">
        <v>16</v>
      </c>
      <c r="E27" s="54">
        <v>1</v>
      </c>
    </row>
    <row r="28" spans="1:5" ht="14.25">
      <c r="A28" s="35">
        <v>30207</v>
      </c>
      <c r="B28" s="53" t="s">
        <v>136</v>
      </c>
      <c r="C28" s="54">
        <f t="shared" si="0"/>
        <v>4.5</v>
      </c>
      <c r="D28" s="54" t="s">
        <v>16</v>
      </c>
      <c r="E28" s="54">
        <v>4.5</v>
      </c>
    </row>
    <row r="29" spans="1:5" ht="14.25">
      <c r="A29" s="35">
        <v>30208</v>
      </c>
      <c r="B29" s="53" t="s">
        <v>137</v>
      </c>
      <c r="C29" s="54">
        <f t="shared" si="0"/>
        <v>43.32</v>
      </c>
      <c r="D29" s="54" t="s">
        <v>16</v>
      </c>
      <c r="E29" s="54">
        <v>43.32</v>
      </c>
    </row>
    <row r="30" spans="1:5" ht="14.25">
      <c r="A30" s="35">
        <v>30209</v>
      </c>
      <c r="B30" s="53" t="s">
        <v>138</v>
      </c>
      <c r="C30" s="54">
        <f t="shared" si="0"/>
        <v>0</v>
      </c>
      <c r="D30" s="54" t="s">
        <v>16</v>
      </c>
      <c r="E30" s="54" t="s">
        <v>16</v>
      </c>
    </row>
    <row r="31" spans="1:5" ht="14.25">
      <c r="A31" s="35">
        <v>30211</v>
      </c>
      <c r="B31" s="53" t="s">
        <v>139</v>
      </c>
      <c r="C31" s="54">
        <f t="shared" si="0"/>
        <v>11.5</v>
      </c>
      <c r="D31" s="54" t="s">
        <v>16</v>
      </c>
      <c r="E31" s="54">
        <v>11.5</v>
      </c>
    </row>
    <row r="32" spans="1:5" ht="14.25">
      <c r="A32" s="35">
        <v>30212</v>
      </c>
      <c r="B32" s="53" t="s">
        <v>140</v>
      </c>
      <c r="C32" s="54">
        <f t="shared" si="0"/>
        <v>0</v>
      </c>
      <c r="D32" s="54" t="s">
        <v>16</v>
      </c>
      <c r="E32" s="54" t="s">
        <v>16</v>
      </c>
    </row>
    <row r="33" spans="1:5" ht="14.25">
      <c r="A33" s="35">
        <v>30213</v>
      </c>
      <c r="B33" s="53" t="s">
        <v>141</v>
      </c>
      <c r="C33" s="54">
        <f t="shared" si="0"/>
        <v>5</v>
      </c>
      <c r="D33" s="54" t="s">
        <v>16</v>
      </c>
      <c r="E33" s="54">
        <v>5</v>
      </c>
    </row>
    <row r="34" spans="1:5" ht="14.25">
      <c r="A34" s="35">
        <v>30214</v>
      </c>
      <c r="B34" s="53" t="s">
        <v>142</v>
      </c>
      <c r="C34" s="54">
        <f t="shared" si="0"/>
        <v>0</v>
      </c>
      <c r="D34" s="54" t="s">
        <v>16</v>
      </c>
      <c r="E34" s="54" t="s">
        <v>16</v>
      </c>
    </row>
    <row r="35" spans="1:5" ht="14.25">
      <c r="A35" s="35">
        <v>30215</v>
      </c>
      <c r="B35" s="53" t="s">
        <v>143</v>
      </c>
      <c r="C35" s="54">
        <f t="shared" si="0"/>
        <v>1.8</v>
      </c>
      <c r="D35" s="54" t="s">
        <v>16</v>
      </c>
      <c r="E35" s="54">
        <v>1.8</v>
      </c>
    </row>
    <row r="36" spans="1:5" ht="14.25">
      <c r="A36" s="35">
        <v>30216</v>
      </c>
      <c r="B36" s="53" t="s">
        <v>144</v>
      </c>
      <c r="C36" s="54">
        <f t="shared" si="0"/>
        <v>0.5</v>
      </c>
      <c r="D36" s="54" t="s">
        <v>16</v>
      </c>
      <c r="E36" s="54">
        <v>0.5</v>
      </c>
    </row>
    <row r="37" spans="1:5" ht="14.25">
      <c r="A37" s="35">
        <v>30217</v>
      </c>
      <c r="B37" s="53" t="s">
        <v>145</v>
      </c>
      <c r="C37" s="54">
        <f t="shared" si="0"/>
        <v>0</v>
      </c>
      <c r="D37" s="54" t="s">
        <v>16</v>
      </c>
      <c r="E37" s="54" t="s">
        <v>16</v>
      </c>
    </row>
    <row r="38" spans="1:5" ht="14.25">
      <c r="A38" s="35">
        <v>30218</v>
      </c>
      <c r="B38" s="53" t="s">
        <v>146</v>
      </c>
      <c r="C38" s="54">
        <f t="shared" si="0"/>
        <v>0</v>
      </c>
      <c r="D38" s="54" t="s">
        <v>16</v>
      </c>
      <c r="E38" s="54" t="s">
        <v>16</v>
      </c>
    </row>
    <row r="39" spans="1:5" ht="14.25">
      <c r="A39" s="35">
        <v>30224</v>
      </c>
      <c r="B39" s="53" t="s">
        <v>147</v>
      </c>
      <c r="C39" s="54">
        <f t="shared" si="0"/>
        <v>0</v>
      </c>
      <c r="D39" s="54" t="s">
        <v>16</v>
      </c>
      <c r="E39" s="54" t="s">
        <v>16</v>
      </c>
    </row>
    <row r="40" spans="1:5" ht="14.25">
      <c r="A40" s="35">
        <v>30225</v>
      </c>
      <c r="B40" s="53" t="s">
        <v>148</v>
      </c>
      <c r="C40" s="54">
        <f t="shared" si="0"/>
        <v>0</v>
      </c>
      <c r="D40" s="54" t="s">
        <v>16</v>
      </c>
      <c r="E40" s="54" t="s">
        <v>16</v>
      </c>
    </row>
    <row r="41" spans="1:5" ht="14.25">
      <c r="A41" s="35">
        <v>30226</v>
      </c>
      <c r="B41" s="53" t="s">
        <v>149</v>
      </c>
      <c r="C41" s="54">
        <f t="shared" si="0"/>
        <v>0</v>
      </c>
      <c r="D41" s="54" t="s">
        <v>16</v>
      </c>
      <c r="E41" s="54" t="s">
        <v>16</v>
      </c>
    </row>
    <row r="42" spans="1:5" ht="14.25">
      <c r="A42" s="35">
        <v>30227</v>
      </c>
      <c r="B42" s="53" t="s">
        <v>150</v>
      </c>
      <c r="C42" s="54">
        <f t="shared" si="0"/>
        <v>0</v>
      </c>
      <c r="D42" s="54" t="s">
        <v>16</v>
      </c>
      <c r="E42" s="54" t="s">
        <v>16</v>
      </c>
    </row>
    <row r="43" spans="1:5" ht="14.25">
      <c r="A43" s="35">
        <v>30228</v>
      </c>
      <c r="B43" s="53" t="s">
        <v>151</v>
      </c>
      <c r="C43" s="54">
        <f t="shared" si="0"/>
        <v>0</v>
      </c>
      <c r="D43" s="54" t="s">
        <v>16</v>
      </c>
      <c r="E43" s="54" t="s">
        <v>16</v>
      </c>
    </row>
    <row r="44" spans="1:5" ht="14.25">
      <c r="A44" s="35">
        <v>30229</v>
      </c>
      <c r="B44" s="53" t="s">
        <v>152</v>
      </c>
      <c r="C44" s="54">
        <f t="shared" si="0"/>
        <v>0</v>
      </c>
      <c r="D44" s="54" t="s">
        <v>16</v>
      </c>
      <c r="E44" s="54" t="s">
        <v>16</v>
      </c>
    </row>
    <row r="45" spans="1:5" ht="14.25">
      <c r="A45" s="35">
        <v>30231</v>
      </c>
      <c r="B45" s="53" t="s">
        <v>153</v>
      </c>
      <c r="C45" s="54">
        <f t="shared" si="0"/>
        <v>0</v>
      </c>
      <c r="D45" s="54" t="s">
        <v>16</v>
      </c>
      <c r="E45" s="54" t="s">
        <v>16</v>
      </c>
    </row>
    <row r="46" spans="1:5" ht="14.25">
      <c r="A46" s="35">
        <v>30239</v>
      </c>
      <c r="B46" s="53" t="s">
        <v>154</v>
      </c>
      <c r="C46" s="54">
        <f t="shared" si="0"/>
        <v>11.05</v>
      </c>
      <c r="D46" s="54" t="s">
        <v>16</v>
      </c>
      <c r="E46" s="54">
        <v>11.05</v>
      </c>
    </row>
    <row r="47" spans="1:5" ht="14.25">
      <c r="A47" s="35">
        <v>30240</v>
      </c>
      <c r="B47" s="53" t="s">
        <v>155</v>
      </c>
      <c r="C47" s="54">
        <f t="shared" si="0"/>
        <v>0</v>
      </c>
      <c r="D47" s="54" t="s">
        <v>16</v>
      </c>
      <c r="E47" s="54" t="s">
        <v>16</v>
      </c>
    </row>
    <row r="48" spans="1:5" ht="14.25">
      <c r="A48" s="35">
        <v>30299</v>
      </c>
      <c r="B48" s="53" t="s">
        <v>156</v>
      </c>
      <c r="C48" s="54">
        <f t="shared" si="0"/>
        <v>3.73</v>
      </c>
      <c r="D48" s="54" t="s">
        <v>16</v>
      </c>
      <c r="E48" s="54">
        <v>3.73</v>
      </c>
    </row>
    <row r="49" spans="1:5" ht="14.25">
      <c r="A49" s="35">
        <v>303</v>
      </c>
      <c r="B49" s="52" t="s">
        <v>157</v>
      </c>
      <c r="C49" s="51">
        <f>SUM(C50:C60)</f>
        <v>191.86</v>
      </c>
      <c r="D49" s="51">
        <f>SUM(D50:D60)</f>
        <v>191.86</v>
      </c>
      <c r="E49" s="51">
        <f>SUM(E50:E60)</f>
        <v>0</v>
      </c>
    </row>
    <row r="50" spans="1:5" ht="14.25">
      <c r="A50" s="35">
        <v>30301</v>
      </c>
      <c r="B50" s="53" t="s">
        <v>158</v>
      </c>
      <c r="C50" s="54">
        <f t="shared" si="0"/>
        <v>0</v>
      </c>
      <c r="D50" s="54" t="s">
        <v>16</v>
      </c>
      <c r="E50" s="54" t="s">
        <v>16</v>
      </c>
    </row>
    <row r="51" spans="1:5" ht="14.25">
      <c r="A51" s="35">
        <v>30302</v>
      </c>
      <c r="B51" s="53" t="s">
        <v>159</v>
      </c>
      <c r="C51" s="54">
        <v>12.6</v>
      </c>
      <c r="D51" s="54">
        <v>12.6</v>
      </c>
      <c r="E51" s="54" t="s">
        <v>16</v>
      </c>
    </row>
    <row r="52" spans="1:5" ht="14.25">
      <c r="A52" s="35">
        <v>30303</v>
      </c>
      <c r="B52" s="53" t="s">
        <v>160</v>
      </c>
      <c r="C52" s="54">
        <f t="shared" si="0"/>
        <v>0</v>
      </c>
      <c r="D52" s="54" t="s">
        <v>16</v>
      </c>
      <c r="E52" s="54" t="s">
        <v>16</v>
      </c>
    </row>
    <row r="53" spans="1:5" ht="14.25">
      <c r="A53" s="35">
        <v>30304</v>
      </c>
      <c r="B53" s="53" t="s">
        <v>161</v>
      </c>
      <c r="C53" s="54">
        <f t="shared" si="0"/>
        <v>0</v>
      </c>
      <c r="D53" s="54" t="s">
        <v>16</v>
      </c>
      <c r="E53" s="54" t="s">
        <v>16</v>
      </c>
    </row>
    <row r="54" spans="1:5" ht="14.25">
      <c r="A54" s="35">
        <v>30305</v>
      </c>
      <c r="B54" s="53" t="s">
        <v>162</v>
      </c>
      <c r="C54" s="54">
        <v>77.18</v>
      </c>
      <c r="D54" s="54">
        <v>77.18</v>
      </c>
      <c r="E54" s="54" t="s">
        <v>16</v>
      </c>
    </row>
    <row r="55" spans="1:5" ht="14.25">
      <c r="A55" s="35">
        <v>30306</v>
      </c>
      <c r="B55" s="53" t="s">
        <v>163</v>
      </c>
      <c r="C55" s="54">
        <f t="shared" si="0"/>
        <v>0</v>
      </c>
      <c r="D55" s="54" t="s">
        <v>16</v>
      </c>
      <c r="E55" s="54" t="s">
        <v>16</v>
      </c>
    </row>
    <row r="56" spans="1:5" ht="14.25">
      <c r="A56" s="35">
        <v>30307</v>
      </c>
      <c r="B56" s="53" t="s">
        <v>164</v>
      </c>
      <c r="C56" s="54">
        <f t="shared" si="0"/>
        <v>0</v>
      </c>
      <c r="D56" s="54" t="s">
        <v>16</v>
      </c>
      <c r="E56" s="54" t="s">
        <v>16</v>
      </c>
    </row>
    <row r="57" spans="1:5" ht="14.25">
      <c r="A57" s="35">
        <v>30308</v>
      </c>
      <c r="B57" s="53" t="s">
        <v>165</v>
      </c>
      <c r="C57" s="54">
        <f t="shared" si="0"/>
        <v>0</v>
      </c>
      <c r="D57" s="54" t="s">
        <v>16</v>
      </c>
      <c r="E57" s="54" t="s">
        <v>16</v>
      </c>
    </row>
    <row r="58" spans="1:5" ht="14.25">
      <c r="A58" s="35">
        <v>30309</v>
      </c>
      <c r="B58" s="53" t="s">
        <v>166</v>
      </c>
      <c r="C58" s="54">
        <f t="shared" si="0"/>
        <v>0</v>
      </c>
      <c r="D58" s="54" t="s">
        <v>16</v>
      </c>
      <c r="E58" s="54" t="s">
        <v>16</v>
      </c>
    </row>
    <row r="59" spans="1:5" ht="14.25">
      <c r="A59" s="35">
        <v>30310</v>
      </c>
      <c r="B59" s="53" t="s">
        <v>167</v>
      </c>
      <c r="C59" s="54">
        <f t="shared" si="0"/>
        <v>0</v>
      </c>
      <c r="D59" s="54" t="s">
        <v>16</v>
      </c>
      <c r="E59" s="54" t="s">
        <v>16</v>
      </c>
    </row>
    <row r="60" spans="1:5" ht="14.25">
      <c r="A60" s="35">
        <v>30399</v>
      </c>
      <c r="B60" s="53" t="s">
        <v>168</v>
      </c>
      <c r="C60" s="54">
        <f t="shared" si="0"/>
        <v>102.08</v>
      </c>
      <c r="D60" s="54">
        <v>102.08</v>
      </c>
      <c r="E60" s="54" t="s">
        <v>16</v>
      </c>
    </row>
    <row r="61" spans="1:5" ht="14.25">
      <c r="A61" s="35">
        <v>310</v>
      </c>
      <c r="B61" s="52" t="s">
        <v>169</v>
      </c>
      <c r="C61" s="51">
        <f>SUM(C62:C65)</f>
        <v>0</v>
      </c>
      <c r="D61" s="51">
        <f>SUM(D62:D65)</f>
        <v>0</v>
      </c>
      <c r="E61" s="51">
        <f>SUM(E62:E65)</f>
        <v>0</v>
      </c>
    </row>
    <row r="62" spans="1:5" ht="14.25">
      <c r="A62" s="35">
        <v>31002</v>
      </c>
      <c r="B62" s="53" t="s">
        <v>170</v>
      </c>
      <c r="C62" s="54">
        <f t="shared" si="0"/>
        <v>0</v>
      </c>
      <c r="D62" s="54" t="s">
        <v>16</v>
      </c>
      <c r="E62" s="54" t="s">
        <v>16</v>
      </c>
    </row>
    <row r="63" spans="1:5" ht="14.25">
      <c r="A63" s="35">
        <v>31003</v>
      </c>
      <c r="B63" s="53" t="s">
        <v>171</v>
      </c>
      <c r="C63" s="54">
        <f t="shared" si="0"/>
        <v>0</v>
      </c>
      <c r="D63" s="54" t="s">
        <v>16</v>
      </c>
      <c r="E63" s="54" t="s">
        <v>16</v>
      </c>
    </row>
    <row r="64" spans="1:5" ht="14.25">
      <c r="A64" s="35">
        <v>31007</v>
      </c>
      <c r="B64" s="53" t="s">
        <v>172</v>
      </c>
      <c r="C64" s="54">
        <f t="shared" si="0"/>
        <v>0</v>
      </c>
      <c r="D64" s="54" t="s">
        <v>16</v>
      </c>
      <c r="E64" s="54" t="s">
        <v>16</v>
      </c>
    </row>
    <row r="65" spans="1:5" ht="14.25">
      <c r="A65" s="35">
        <v>31099</v>
      </c>
      <c r="B65" s="53" t="s">
        <v>173</v>
      </c>
      <c r="C65" s="54">
        <f t="shared" si="0"/>
        <v>0</v>
      </c>
      <c r="D65" s="54" t="s">
        <v>16</v>
      </c>
      <c r="E65" s="54" t="s">
        <v>16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O18" sqref="O18"/>
    </sheetView>
  </sheetViews>
  <sheetFormatPr defaultColWidth="8.75390625" defaultRowHeight="14.25"/>
  <sheetData>
    <row r="1" ht="23.25" customHeight="1">
      <c r="A1" t="s">
        <v>174</v>
      </c>
    </row>
    <row r="2" spans="1:24" s="1" customFormat="1" ht="30.75" customHeight="1">
      <c r="A2" s="119" t="s">
        <v>175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ht="20.25" customHeight="1">
      <c r="W3" t="s">
        <v>3</v>
      </c>
    </row>
    <row r="4" spans="1:24" s="45" customFormat="1" ht="24.75" customHeight="1">
      <c r="A4" s="116" t="s">
        <v>176</v>
      </c>
      <c r="B4" s="116"/>
      <c r="C4" s="116"/>
      <c r="D4" s="116"/>
      <c r="E4" s="116"/>
      <c r="F4" s="116"/>
      <c r="G4" s="116"/>
      <c r="H4" s="116"/>
      <c r="I4" s="116" t="s">
        <v>98</v>
      </c>
      <c r="J4" s="116"/>
      <c r="K4" s="116"/>
      <c r="L4" s="116"/>
      <c r="M4" s="116"/>
      <c r="N4" s="116"/>
      <c r="O4" s="116"/>
      <c r="P4" s="116"/>
      <c r="Q4" s="116" t="s">
        <v>99</v>
      </c>
      <c r="R4" s="116"/>
      <c r="S4" s="116"/>
      <c r="T4" s="116"/>
      <c r="U4" s="116"/>
      <c r="V4" s="116"/>
      <c r="W4" s="116"/>
      <c r="X4" s="116"/>
    </row>
    <row r="5" spans="1:24" s="45" customFormat="1" ht="24.75" customHeight="1">
      <c r="A5" s="116" t="s">
        <v>101</v>
      </c>
      <c r="B5" s="116" t="s">
        <v>177</v>
      </c>
      <c r="C5" s="116" t="s">
        <v>178</v>
      </c>
      <c r="D5" s="116"/>
      <c r="E5" s="116"/>
      <c r="F5" s="117" t="s">
        <v>145</v>
      </c>
      <c r="G5" s="117" t="s">
        <v>143</v>
      </c>
      <c r="H5" s="116" t="s">
        <v>144</v>
      </c>
      <c r="I5" s="116" t="s">
        <v>101</v>
      </c>
      <c r="J5" s="116" t="s">
        <v>177</v>
      </c>
      <c r="K5" s="116" t="s">
        <v>178</v>
      </c>
      <c r="L5" s="116"/>
      <c r="M5" s="116"/>
      <c r="N5" s="117" t="s">
        <v>145</v>
      </c>
      <c r="O5" s="117" t="s">
        <v>143</v>
      </c>
      <c r="P5" s="116" t="s">
        <v>144</v>
      </c>
      <c r="Q5" s="116" t="s">
        <v>101</v>
      </c>
      <c r="R5" s="116" t="s">
        <v>177</v>
      </c>
      <c r="S5" s="116" t="s">
        <v>178</v>
      </c>
      <c r="T5" s="116"/>
      <c r="U5" s="116"/>
      <c r="V5" s="116" t="s">
        <v>145</v>
      </c>
      <c r="W5" s="117" t="s">
        <v>143</v>
      </c>
      <c r="X5" s="116" t="s">
        <v>144</v>
      </c>
    </row>
    <row r="6" spans="1:24" s="45" customFormat="1" ht="51.75" customHeight="1">
      <c r="A6" s="116"/>
      <c r="B6" s="116"/>
      <c r="C6" s="46" t="s">
        <v>9</v>
      </c>
      <c r="D6" s="46" t="s">
        <v>179</v>
      </c>
      <c r="E6" s="46" t="s">
        <v>180</v>
      </c>
      <c r="F6" s="118"/>
      <c r="G6" s="118"/>
      <c r="H6" s="116"/>
      <c r="I6" s="116"/>
      <c r="J6" s="116"/>
      <c r="K6" s="46" t="s">
        <v>9</v>
      </c>
      <c r="L6" s="46" t="s">
        <v>179</v>
      </c>
      <c r="M6" s="46" t="s">
        <v>180</v>
      </c>
      <c r="N6" s="118"/>
      <c r="O6" s="118"/>
      <c r="P6" s="116"/>
      <c r="Q6" s="116"/>
      <c r="R6" s="116"/>
      <c r="S6" s="46" t="s">
        <v>9</v>
      </c>
      <c r="T6" s="46" t="s">
        <v>179</v>
      </c>
      <c r="U6" s="46" t="s">
        <v>180</v>
      </c>
      <c r="V6" s="116"/>
      <c r="W6" s="118"/>
      <c r="X6" s="116"/>
    </row>
    <row r="7" spans="1:24" s="20" customFormat="1" ht="24.75" customHeight="1">
      <c r="A7" s="47">
        <f>B7+C7+F7+G7+H7</f>
        <v>8.8</v>
      </c>
      <c r="B7" s="48" t="s">
        <v>16</v>
      </c>
      <c r="C7" s="48" t="s">
        <v>16</v>
      </c>
      <c r="D7" s="48" t="s">
        <v>16</v>
      </c>
      <c r="E7" s="48" t="s">
        <v>16</v>
      </c>
      <c r="F7" s="47">
        <v>7</v>
      </c>
      <c r="G7" s="47">
        <v>1.8</v>
      </c>
      <c r="H7" s="48" t="s">
        <v>16</v>
      </c>
      <c r="I7" s="48" t="s">
        <v>16</v>
      </c>
      <c r="J7" s="48" t="s">
        <v>16</v>
      </c>
      <c r="K7" s="48" t="s">
        <v>16</v>
      </c>
      <c r="L7" s="48" t="s">
        <v>16</v>
      </c>
      <c r="M7" s="48" t="s">
        <v>16</v>
      </c>
      <c r="N7" s="48" t="s">
        <v>16</v>
      </c>
      <c r="O7" s="48" t="s">
        <v>16</v>
      </c>
      <c r="P7" s="48" t="s">
        <v>16</v>
      </c>
      <c r="Q7" s="47">
        <f>R7+S7+V7+W7+X7</f>
        <v>2.3</v>
      </c>
      <c r="R7" s="48" t="s">
        <v>16</v>
      </c>
      <c r="S7" s="48" t="s">
        <v>16</v>
      </c>
      <c r="T7" s="48" t="s">
        <v>16</v>
      </c>
      <c r="U7" s="48" t="s">
        <v>16</v>
      </c>
      <c r="V7" s="48" t="s">
        <v>16</v>
      </c>
      <c r="W7" s="47">
        <v>1.8</v>
      </c>
      <c r="X7" s="47">
        <v>0.5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showZeros="0" zoomScalePageLayoutView="0" workbookViewId="0" topLeftCell="B3">
      <selection activeCell="K9" sqref="K9"/>
    </sheetView>
  </sheetViews>
  <sheetFormatPr defaultColWidth="8.75390625" defaultRowHeight="14.25"/>
  <cols>
    <col min="1" max="1" width="11.875" style="21" customWidth="1"/>
    <col min="2" max="2" width="15.375" style="21" customWidth="1"/>
    <col min="3" max="3" width="10.25390625" style="21" customWidth="1"/>
    <col min="4" max="4" width="11.125" style="21" customWidth="1"/>
    <col min="5" max="6" width="11.875" style="21" customWidth="1"/>
    <col min="7" max="7" width="16.50390625" style="21" customWidth="1"/>
    <col min="8" max="8" width="14.75390625" style="21" customWidth="1"/>
    <col min="9" max="9" width="13.25390625" style="21" customWidth="1"/>
    <col min="10" max="10" width="21.25390625" style="34" customWidth="1"/>
    <col min="11" max="11" width="16.00390625" style="21" customWidth="1"/>
    <col min="12" max="12" width="9.00390625" style="21" bestFit="1" customWidth="1"/>
    <col min="13" max="13" width="19.75390625" style="21" customWidth="1"/>
    <col min="14" max="14" width="15.50390625" style="21" customWidth="1"/>
    <col min="15" max="32" width="9.00390625" style="21" bestFit="1" customWidth="1"/>
    <col min="33" max="16384" width="8.75390625" style="21" customWidth="1"/>
  </cols>
  <sheetData>
    <row r="1" ht="14.25">
      <c r="A1" s="21" t="s">
        <v>181</v>
      </c>
    </row>
    <row r="2" spans="1:14" s="19" customFormat="1" ht="38.25" customHeight="1">
      <c r="A2" s="103" t="s">
        <v>182</v>
      </c>
      <c r="B2" s="103"/>
      <c r="C2" s="103"/>
      <c r="D2" s="103"/>
      <c r="E2" s="103"/>
      <c r="F2" s="103"/>
      <c r="G2" s="103"/>
      <c r="H2" s="103"/>
      <c r="I2" s="103"/>
      <c r="J2" s="103"/>
      <c r="K2" s="31"/>
      <c r="L2" s="31"/>
      <c r="M2" s="31"/>
      <c r="N2" s="31"/>
    </row>
    <row r="3" ht="14.25">
      <c r="J3" s="34" t="s">
        <v>3</v>
      </c>
    </row>
    <row r="4" spans="1:10" ht="19.5" customHeight="1">
      <c r="A4" s="124" t="s">
        <v>43</v>
      </c>
      <c r="B4" s="124"/>
      <c r="C4" s="124" t="s">
        <v>98</v>
      </c>
      <c r="D4" s="124" t="s">
        <v>99</v>
      </c>
      <c r="E4" s="124"/>
      <c r="F4" s="124"/>
      <c r="G4" s="124"/>
      <c r="H4" s="124"/>
      <c r="I4" s="124" t="s">
        <v>100</v>
      </c>
      <c r="J4" s="124"/>
    </row>
    <row r="5" spans="1:10" ht="19.5" customHeight="1">
      <c r="A5" s="120" t="s">
        <v>48</v>
      </c>
      <c r="B5" s="120" t="s">
        <v>49</v>
      </c>
      <c r="C5" s="124"/>
      <c r="D5" s="120" t="s">
        <v>101</v>
      </c>
      <c r="E5" s="125" t="s">
        <v>102</v>
      </c>
      <c r="F5" s="126"/>
      <c r="G5" s="127"/>
      <c r="H5" s="120" t="s">
        <v>103</v>
      </c>
      <c r="I5" s="120" t="s">
        <v>104</v>
      </c>
      <c r="J5" s="122" t="s">
        <v>105</v>
      </c>
    </row>
    <row r="6" spans="1:10" ht="19.5" customHeight="1">
      <c r="A6" s="121"/>
      <c r="B6" s="121"/>
      <c r="C6" s="124"/>
      <c r="D6" s="121"/>
      <c r="E6" s="35" t="s">
        <v>9</v>
      </c>
      <c r="F6" s="35" t="s">
        <v>183</v>
      </c>
      <c r="G6" s="35" t="s">
        <v>184</v>
      </c>
      <c r="H6" s="121"/>
      <c r="I6" s="121"/>
      <c r="J6" s="123"/>
    </row>
    <row r="7" spans="1:10" ht="19.5" customHeight="1">
      <c r="A7" s="36" t="s">
        <v>101</v>
      </c>
      <c r="B7" s="36" t="s">
        <v>101</v>
      </c>
      <c r="C7" s="37">
        <v>1298.79</v>
      </c>
      <c r="D7" s="38">
        <v>839</v>
      </c>
      <c r="E7" s="39" t="s">
        <v>16</v>
      </c>
      <c r="F7" s="39" t="s">
        <v>16</v>
      </c>
      <c r="G7" s="39" t="s">
        <v>16</v>
      </c>
      <c r="H7" s="38">
        <v>839</v>
      </c>
      <c r="I7" s="43">
        <f>D7-C7</f>
        <v>-459.78999999999996</v>
      </c>
      <c r="J7" s="44">
        <f>I7/C7</f>
        <v>-0.3540141208355469</v>
      </c>
    </row>
    <row r="8" spans="1:10" ht="54" customHeight="1">
      <c r="A8" s="36" t="s">
        <v>106</v>
      </c>
      <c r="B8" s="36" t="s">
        <v>106</v>
      </c>
      <c r="C8" s="37">
        <v>1298.79</v>
      </c>
      <c r="D8" s="38">
        <v>839</v>
      </c>
      <c r="E8" s="39" t="s">
        <v>16</v>
      </c>
      <c r="F8" s="39" t="s">
        <v>16</v>
      </c>
      <c r="G8" s="39" t="s">
        <v>16</v>
      </c>
      <c r="H8" s="38">
        <v>839</v>
      </c>
      <c r="I8" s="43">
        <f>D8-C8</f>
        <v>-459.78999999999996</v>
      </c>
      <c r="J8" s="44">
        <f>I8/C8</f>
        <v>-0.3540141208355469</v>
      </c>
    </row>
    <row r="9" spans="1:10" ht="45.75" customHeight="1">
      <c r="A9" s="36" t="s">
        <v>107</v>
      </c>
      <c r="B9" s="36" t="s">
        <v>107</v>
      </c>
      <c r="C9" s="37">
        <v>1298.79</v>
      </c>
      <c r="D9" s="38">
        <v>839</v>
      </c>
      <c r="E9" s="39" t="s">
        <v>16</v>
      </c>
      <c r="F9" s="39" t="s">
        <v>16</v>
      </c>
      <c r="G9" s="39" t="s">
        <v>16</v>
      </c>
      <c r="H9" s="38">
        <v>839</v>
      </c>
      <c r="I9" s="43">
        <f>D9-C9</f>
        <v>-459.78999999999996</v>
      </c>
      <c r="J9" s="44">
        <f>I9/C9</f>
        <v>-0.3540141208355469</v>
      </c>
    </row>
    <row r="10" spans="1:10" ht="51" customHeight="1">
      <c r="A10" s="40" t="s">
        <v>93</v>
      </c>
      <c r="B10" s="40" t="s">
        <v>93</v>
      </c>
      <c r="C10" s="37">
        <v>1195.79</v>
      </c>
      <c r="D10" s="41">
        <v>767</v>
      </c>
      <c r="E10" s="39" t="s">
        <v>16</v>
      </c>
      <c r="F10" s="39" t="s">
        <v>16</v>
      </c>
      <c r="G10" s="39" t="s">
        <v>16</v>
      </c>
      <c r="H10" s="41">
        <v>767</v>
      </c>
      <c r="I10" s="43">
        <f>D10-C10</f>
        <v>-428.78999999999996</v>
      </c>
      <c r="J10" s="44">
        <f>I10/C10</f>
        <v>-0.35858302879268095</v>
      </c>
    </row>
    <row r="11" spans="1:10" ht="63.75" customHeight="1">
      <c r="A11" s="40" t="s">
        <v>95</v>
      </c>
      <c r="B11" s="40" t="s">
        <v>95</v>
      </c>
      <c r="C11" s="37">
        <v>103</v>
      </c>
      <c r="D11" s="41">
        <v>72</v>
      </c>
      <c r="E11" s="39" t="s">
        <v>16</v>
      </c>
      <c r="F11" s="39" t="s">
        <v>16</v>
      </c>
      <c r="G11" s="39" t="s">
        <v>16</v>
      </c>
      <c r="H11" s="42">
        <v>72</v>
      </c>
      <c r="I11" s="43">
        <f>D11-C11</f>
        <v>-31</v>
      </c>
      <c r="J11" s="44">
        <f>I11/C11</f>
        <v>-0.30097087378640774</v>
      </c>
    </row>
  </sheetData>
  <sheetProtection/>
  <mergeCells count="12">
    <mergeCell ref="D5:D6"/>
    <mergeCell ref="H5:H6"/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9">
      <selection activeCell="C39" sqref="C39"/>
    </sheetView>
  </sheetViews>
  <sheetFormatPr defaultColWidth="8.75390625" defaultRowHeight="14.25"/>
  <cols>
    <col min="1" max="1" width="41.625" style="4" customWidth="1"/>
    <col min="2" max="2" width="20.00390625" style="30" customWidth="1"/>
    <col min="3" max="3" width="43.375" style="4" customWidth="1"/>
    <col min="4" max="4" width="15.00390625" style="30" customWidth="1"/>
    <col min="5" max="5" width="18.75390625" style="4" customWidth="1"/>
    <col min="6" max="6" width="25.25390625" style="4" customWidth="1"/>
    <col min="7" max="32" width="9.00390625" style="4" bestFit="1" customWidth="1"/>
    <col min="33" max="16384" width="8.75390625" style="4" customWidth="1"/>
  </cols>
  <sheetData>
    <row r="1" ht="30.75" customHeight="1">
      <c r="A1" s="4" t="s">
        <v>185</v>
      </c>
    </row>
    <row r="2" spans="1:6" ht="33.75" customHeight="1">
      <c r="A2" s="103" t="s">
        <v>186</v>
      </c>
      <c r="B2" s="103"/>
      <c r="C2" s="103"/>
      <c r="D2" s="103"/>
      <c r="E2" s="31"/>
      <c r="F2" s="31"/>
    </row>
    <row r="3" spans="3:4" ht="24.75" customHeight="1">
      <c r="C3" s="128" t="s">
        <v>187</v>
      </c>
      <c r="D3" s="128"/>
    </row>
    <row r="4" spans="1:4" ht="24.75" customHeight="1">
      <c r="A4" s="129" t="s">
        <v>4</v>
      </c>
      <c r="B4" s="129"/>
      <c r="C4" s="129" t="s">
        <v>5</v>
      </c>
      <c r="D4" s="129"/>
    </row>
    <row r="5" spans="1:4" ht="24.75" customHeight="1">
      <c r="A5" s="32" t="s">
        <v>188</v>
      </c>
      <c r="B5" s="32" t="s">
        <v>7</v>
      </c>
      <c r="C5" s="32" t="s">
        <v>188</v>
      </c>
      <c r="D5" s="32" t="s">
        <v>7</v>
      </c>
    </row>
    <row r="6" spans="1:4" ht="24.75" customHeight="1">
      <c r="A6" s="24" t="s">
        <v>189</v>
      </c>
      <c r="B6" s="25">
        <f>B7+B8</f>
        <v>9062.4</v>
      </c>
      <c r="C6" s="33" t="s">
        <v>190</v>
      </c>
      <c r="D6" s="25">
        <f>D7+D8</f>
        <v>8223.4</v>
      </c>
    </row>
    <row r="7" spans="1:4" ht="24.75" customHeight="1">
      <c r="A7" s="24" t="s">
        <v>191</v>
      </c>
      <c r="B7" s="25">
        <v>8223.4</v>
      </c>
      <c r="C7" s="33" t="s">
        <v>192</v>
      </c>
      <c r="D7" s="25">
        <v>8223.4</v>
      </c>
    </row>
    <row r="8" spans="1:4" ht="24.75" customHeight="1">
      <c r="A8" s="24" t="s">
        <v>193</v>
      </c>
      <c r="B8" s="25">
        <v>839</v>
      </c>
      <c r="C8" s="33" t="s">
        <v>194</v>
      </c>
      <c r="D8" s="26" t="s">
        <v>16</v>
      </c>
    </row>
    <row r="9" spans="1:4" ht="24.75" customHeight="1">
      <c r="A9" s="24" t="s">
        <v>195</v>
      </c>
      <c r="B9" s="26" t="s">
        <v>16</v>
      </c>
      <c r="C9" s="33" t="s">
        <v>196</v>
      </c>
      <c r="D9" s="26" t="s">
        <v>16</v>
      </c>
    </row>
    <row r="10" spans="1:4" ht="24.75" customHeight="1">
      <c r="A10" s="24" t="s">
        <v>197</v>
      </c>
      <c r="B10" s="26" t="s">
        <v>16</v>
      </c>
      <c r="C10" s="33" t="s">
        <v>192</v>
      </c>
      <c r="D10" s="26" t="s">
        <v>16</v>
      </c>
    </row>
    <row r="11" spans="1:4" ht="24.75" customHeight="1">
      <c r="A11" s="24" t="s">
        <v>198</v>
      </c>
      <c r="B11" s="26" t="s">
        <v>16</v>
      </c>
      <c r="C11" s="33" t="s">
        <v>194</v>
      </c>
      <c r="D11" s="26" t="s">
        <v>16</v>
      </c>
    </row>
    <row r="12" spans="1:4" ht="24.75" customHeight="1">
      <c r="A12" s="24" t="s">
        <v>199</v>
      </c>
      <c r="B12" s="26" t="s">
        <v>16</v>
      </c>
      <c r="C12" s="33" t="s">
        <v>200</v>
      </c>
      <c r="D12" s="26" t="s">
        <v>16</v>
      </c>
    </row>
    <row r="13" spans="1:4" ht="24.75" customHeight="1">
      <c r="A13" s="24" t="s">
        <v>201</v>
      </c>
      <c r="B13" s="26" t="s">
        <v>16</v>
      </c>
      <c r="C13" s="33" t="s">
        <v>202</v>
      </c>
      <c r="D13" s="26" t="s">
        <v>16</v>
      </c>
    </row>
    <row r="14" spans="1:4" ht="24.75" customHeight="1">
      <c r="A14" s="24" t="s">
        <v>203</v>
      </c>
      <c r="B14" s="26" t="s">
        <v>16</v>
      </c>
      <c r="C14" s="33" t="s">
        <v>204</v>
      </c>
      <c r="D14" s="26" t="s">
        <v>16</v>
      </c>
    </row>
    <row r="15" spans="1:4" ht="24.75" customHeight="1">
      <c r="A15" s="24" t="s">
        <v>205</v>
      </c>
      <c r="B15" s="26" t="s">
        <v>16</v>
      </c>
      <c r="C15" s="33" t="s">
        <v>206</v>
      </c>
      <c r="D15" s="26" t="s">
        <v>16</v>
      </c>
    </row>
    <row r="16" spans="1:4" ht="24.75" customHeight="1">
      <c r="A16" s="24" t="s">
        <v>207</v>
      </c>
      <c r="B16" s="26" t="s">
        <v>16</v>
      </c>
      <c r="C16" s="33" t="s">
        <v>208</v>
      </c>
      <c r="D16" s="26" t="s">
        <v>16</v>
      </c>
    </row>
    <row r="17" spans="1:4" ht="24.75" customHeight="1">
      <c r="A17" s="24" t="s">
        <v>209</v>
      </c>
      <c r="B17" s="26" t="s">
        <v>16</v>
      </c>
      <c r="C17" s="33" t="s">
        <v>210</v>
      </c>
      <c r="D17" s="25">
        <v>839</v>
      </c>
    </row>
    <row r="18" spans="1:4" ht="24.75" customHeight="1">
      <c r="A18" s="24" t="s">
        <v>211</v>
      </c>
      <c r="B18" s="26" t="s">
        <v>16</v>
      </c>
      <c r="C18" s="33"/>
      <c r="D18" s="25"/>
    </row>
    <row r="19" spans="1:4" ht="24.75" customHeight="1">
      <c r="A19" s="24"/>
      <c r="B19" s="25"/>
      <c r="C19" s="33"/>
      <c r="D19" s="25"/>
    </row>
    <row r="20" spans="1:4" ht="24.75" customHeight="1">
      <c r="A20" s="23" t="s">
        <v>212</v>
      </c>
      <c r="B20" s="25">
        <f>B6+B9+B12+B13+B14+B15+B16+B17+B18</f>
        <v>9062.4</v>
      </c>
      <c r="C20" s="25" t="s">
        <v>213</v>
      </c>
      <c r="D20" s="25">
        <f>D6+D9+D12+D13+D14+D15+D16+D17</f>
        <v>9062.4</v>
      </c>
    </row>
    <row r="21" spans="1:4" ht="24.75" customHeight="1">
      <c r="A21" s="23"/>
      <c r="B21" s="25"/>
      <c r="C21" s="25"/>
      <c r="D21" s="25"/>
    </row>
    <row r="22" spans="1:4" ht="24.75" customHeight="1">
      <c r="A22" s="24" t="s">
        <v>214</v>
      </c>
      <c r="B22" s="26" t="s">
        <v>16</v>
      </c>
      <c r="C22" s="33" t="s">
        <v>215</v>
      </c>
      <c r="D22" s="26" t="s">
        <v>16</v>
      </c>
    </row>
    <row r="23" spans="1:4" ht="24.75" customHeight="1">
      <c r="A23" s="24" t="s">
        <v>216</v>
      </c>
      <c r="B23" s="26" t="s">
        <v>16</v>
      </c>
      <c r="C23" s="33" t="s">
        <v>216</v>
      </c>
      <c r="D23" s="26" t="s">
        <v>16</v>
      </c>
    </row>
    <row r="24" spans="1:4" ht="24.75" customHeight="1">
      <c r="A24" s="24" t="s">
        <v>217</v>
      </c>
      <c r="B24" s="26" t="s">
        <v>16</v>
      </c>
      <c r="C24" s="33" t="s">
        <v>217</v>
      </c>
      <c r="D24" s="26" t="s">
        <v>16</v>
      </c>
    </row>
    <row r="25" spans="1:4" ht="24.75" customHeight="1">
      <c r="A25" s="24" t="s">
        <v>218</v>
      </c>
      <c r="B25" s="26" t="s">
        <v>16</v>
      </c>
      <c r="C25" s="33" t="s">
        <v>218</v>
      </c>
      <c r="D25" s="26" t="s">
        <v>16</v>
      </c>
    </row>
    <row r="26" spans="1:4" ht="24.75" customHeight="1">
      <c r="A26" s="24" t="s">
        <v>219</v>
      </c>
      <c r="B26" s="26" t="s">
        <v>16</v>
      </c>
      <c r="C26" s="33" t="s">
        <v>220</v>
      </c>
      <c r="D26" s="26" t="s">
        <v>16</v>
      </c>
    </row>
    <row r="27" spans="1:4" ht="24.75" customHeight="1">
      <c r="A27" s="24" t="s">
        <v>221</v>
      </c>
      <c r="B27" s="26" t="s">
        <v>16</v>
      </c>
      <c r="C27" s="33" t="s">
        <v>217</v>
      </c>
      <c r="D27" s="26" t="s">
        <v>16</v>
      </c>
    </row>
    <row r="28" spans="1:4" ht="24.75" customHeight="1">
      <c r="A28" s="24" t="s">
        <v>222</v>
      </c>
      <c r="B28" s="26" t="s">
        <v>16</v>
      </c>
      <c r="C28" s="33" t="s">
        <v>218</v>
      </c>
      <c r="D28" s="26" t="s">
        <v>16</v>
      </c>
    </row>
    <row r="29" spans="1:4" ht="24.75" customHeight="1">
      <c r="A29" s="24" t="s">
        <v>223</v>
      </c>
      <c r="B29" s="26" t="s">
        <v>16</v>
      </c>
      <c r="C29" s="33" t="s">
        <v>224</v>
      </c>
      <c r="D29" s="26" t="s">
        <v>16</v>
      </c>
    </row>
    <row r="30" spans="1:4" ht="24.75" customHeight="1">
      <c r="A30" s="24" t="s">
        <v>225</v>
      </c>
      <c r="B30" s="26" t="s">
        <v>16</v>
      </c>
      <c r="C30" s="33" t="s">
        <v>221</v>
      </c>
      <c r="D30" s="26" t="s">
        <v>16</v>
      </c>
    </row>
    <row r="31" spans="1:4" ht="24.75" customHeight="1">
      <c r="A31" s="24" t="s">
        <v>217</v>
      </c>
      <c r="B31" s="26" t="s">
        <v>16</v>
      </c>
      <c r="C31" s="33" t="s">
        <v>222</v>
      </c>
      <c r="D31" s="26" t="s">
        <v>16</v>
      </c>
    </row>
    <row r="32" spans="1:4" ht="24.75" customHeight="1">
      <c r="A32" s="24" t="s">
        <v>218</v>
      </c>
      <c r="B32" s="26" t="s">
        <v>16</v>
      </c>
      <c r="C32" s="33" t="s">
        <v>226</v>
      </c>
      <c r="D32" s="26" t="s">
        <v>16</v>
      </c>
    </row>
    <row r="33" spans="1:4" ht="24.75" customHeight="1">
      <c r="A33" s="24" t="s">
        <v>227</v>
      </c>
      <c r="B33" s="26" t="s">
        <v>16</v>
      </c>
      <c r="C33" s="33" t="s">
        <v>221</v>
      </c>
      <c r="D33" s="26" t="s">
        <v>16</v>
      </c>
    </row>
    <row r="34" spans="1:4" ht="24.75" customHeight="1">
      <c r="A34" s="24" t="s">
        <v>221</v>
      </c>
      <c r="B34" s="26" t="s">
        <v>16</v>
      </c>
      <c r="C34" s="33" t="s">
        <v>222</v>
      </c>
      <c r="D34" s="26" t="s">
        <v>16</v>
      </c>
    </row>
    <row r="35" spans="1:4" ht="24.75" customHeight="1">
      <c r="A35" s="24" t="s">
        <v>222</v>
      </c>
      <c r="B35" s="26" t="s">
        <v>16</v>
      </c>
      <c r="C35" s="33" t="s">
        <v>228</v>
      </c>
      <c r="D35" s="26" t="s">
        <v>16</v>
      </c>
    </row>
    <row r="36" spans="1:4" ht="24.75" customHeight="1">
      <c r="A36" s="24" t="s">
        <v>229</v>
      </c>
      <c r="B36" s="26" t="s">
        <v>16</v>
      </c>
      <c r="C36" s="33" t="s">
        <v>230</v>
      </c>
      <c r="D36" s="26" t="s">
        <v>16</v>
      </c>
    </row>
    <row r="37" spans="1:4" ht="24.75" customHeight="1">
      <c r="A37" s="24" t="s">
        <v>231</v>
      </c>
      <c r="B37" s="26" t="s">
        <v>16</v>
      </c>
      <c r="C37" s="33"/>
      <c r="D37" s="25"/>
    </row>
    <row r="38" spans="1:4" ht="21.75" customHeight="1">
      <c r="A38" s="24"/>
      <c r="B38" s="25"/>
      <c r="C38" s="33"/>
      <c r="D38" s="25"/>
    </row>
    <row r="39" spans="1:4" ht="25.5" customHeight="1">
      <c r="A39" s="23" t="s">
        <v>39</v>
      </c>
      <c r="B39" s="25">
        <f>B20+B22+B29</f>
        <v>9062.4</v>
      </c>
      <c r="C39" s="25" t="s">
        <v>40</v>
      </c>
      <c r="D39" s="25">
        <f>D20+D22</f>
        <v>9062.4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F14" sqref="F14"/>
    </sheetView>
  </sheetViews>
  <sheetFormatPr defaultColWidth="8.75390625" defaultRowHeight="14.25"/>
  <cols>
    <col min="1" max="1" width="9.375" style="4" bestFit="1" customWidth="1"/>
    <col min="2" max="2" width="11.00390625" style="4" customWidth="1"/>
    <col min="3" max="3" width="9.375" style="4" bestFit="1" customWidth="1"/>
    <col min="4" max="4" width="9.00390625" style="4" bestFit="1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3" width="9.00390625" style="4" customWidth="1"/>
    <col min="14" max="14" width="9.00390625" style="4" bestFit="1" customWidth="1"/>
    <col min="15" max="15" width="7.50390625" style="4" customWidth="1"/>
    <col min="16" max="16" width="6.875" style="4" customWidth="1"/>
    <col min="17" max="17" width="12.75390625" style="4" customWidth="1"/>
    <col min="18" max="32" width="9.00390625" style="4" bestFit="1" customWidth="1"/>
    <col min="33" max="16384" width="8.75390625" style="4" customWidth="1"/>
  </cols>
  <sheetData>
    <row r="1" ht="14.25">
      <c r="A1" s="4" t="s">
        <v>232</v>
      </c>
    </row>
    <row r="2" spans="1:17" s="19" customFormat="1" ht="28.5" customHeight="1">
      <c r="A2" s="103" t="s">
        <v>233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5:17" s="20" customFormat="1" ht="23.25" customHeight="1">
      <c r="O3" s="27" t="s">
        <v>3</v>
      </c>
      <c r="P3" s="27"/>
      <c r="Q3" s="27"/>
    </row>
    <row r="4" spans="1:17" s="20" customFormat="1" ht="15" customHeight="1">
      <c r="A4" s="130" t="s">
        <v>212</v>
      </c>
      <c r="B4" s="130" t="s">
        <v>234</v>
      </c>
      <c r="C4" s="130"/>
      <c r="D4" s="130"/>
      <c r="E4" s="130" t="s">
        <v>235</v>
      </c>
      <c r="F4" s="130"/>
      <c r="G4" s="130"/>
      <c r="H4" s="130" t="s">
        <v>236</v>
      </c>
      <c r="I4" s="130" t="s">
        <v>237</v>
      </c>
      <c r="J4" s="130" t="s">
        <v>238</v>
      </c>
      <c r="K4" s="130" t="s">
        <v>239</v>
      </c>
      <c r="L4" s="130" t="s">
        <v>240</v>
      </c>
      <c r="M4" s="130"/>
      <c r="N4" s="130"/>
      <c r="O4" s="130" t="s">
        <v>241</v>
      </c>
      <c r="P4" s="130" t="s">
        <v>242</v>
      </c>
      <c r="Q4" s="28"/>
    </row>
    <row r="5" spans="1:17" s="20" customFormat="1" ht="24.75" customHeight="1">
      <c r="A5" s="130"/>
      <c r="B5" s="130" t="s">
        <v>9</v>
      </c>
      <c r="C5" s="130" t="s">
        <v>243</v>
      </c>
      <c r="D5" s="130" t="s">
        <v>244</v>
      </c>
      <c r="E5" s="130" t="s">
        <v>9</v>
      </c>
      <c r="F5" s="24" t="s">
        <v>245</v>
      </c>
      <c r="G5" s="24"/>
      <c r="H5" s="130"/>
      <c r="I5" s="130"/>
      <c r="J5" s="130"/>
      <c r="K5" s="130"/>
      <c r="L5" s="130" t="s">
        <v>9</v>
      </c>
      <c r="M5" s="130" t="s">
        <v>246</v>
      </c>
      <c r="N5" s="130" t="s">
        <v>247</v>
      </c>
      <c r="O5" s="130"/>
      <c r="P5" s="130"/>
      <c r="Q5" s="28"/>
    </row>
    <row r="6" spans="1:17" s="21" customFormat="1" ht="39" customHeight="1">
      <c r="A6" s="130"/>
      <c r="B6" s="130"/>
      <c r="C6" s="130"/>
      <c r="D6" s="130"/>
      <c r="E6" s="130"/>
      <c r="F6" s="130" t="s">
        <v>248</v>
      </c>
      <c r="G6" s="130" t="s">
        <v>47</v>
      </c>
      <c r="H6" s="130"/>
      <c r="I6" s="130"/>
      <c r="J6" s="130"/>
      <c r="K6" s="130"/>
      <c r="L6" s="130"/>
      <c r="M6" s="130"/>
      <c r="N6" s="130"/>
      <c r="O6" s="130"/>
      <c r="P6" s="130"/>
      <c r="Q6" s="28"/>
    </row>
    <row r="7" spans="1:17" s="21" customFormat="1" ht="14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28"/>
    </row>
    <row r="8" spans="1:17" s="22" customFormat="1" ht="24.75" customHeight="1">
      <c r="A8" s="25">
        <f>B8+E8+H8+I8+J8+K8+L8+O8+P8</f>
        <v>9062.4</v>
      </c>
      <c r="B8" s="25">
        <f>C8+D8</f>
        <v>9062.4</v>
      </c>
      <c r="C8" s="25">
        <v>8223.4</v>
      </c>
      <c r="D8" s="25">
        <v>839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26" t="s">
        <v>16</v>
      </c>
      <c r="K8" s="26" t="s">
        <v>16</v>
      </c>
      <c r="L8" s="26" t="s">
        <v>16</v>
      </c>
      <c r="M8" s="26" t="s">
        <v>16</v>
      </c>
      <c r="N8" s="26" t="s">
        <v>16</v>
      </c>
      <c r="O8" s="26" t="s">
        <v>16</v>
      </c>
      <c r="P8" s="26" t="s">
        <v>16</v>
      </c>
      <c r="Q8" s="29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