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firstSheet="7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>
    <definedName name="_xlnm.Print_Titles" localSheetId="4">'4.一般公共预算财政拨款基本支出表'!$2:$5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<sst xmlns="http://schemas.openxmlformats.org/spreadsheetml/2006/main" count="409" uniqueCount="266">
  <si>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</si>
  <si>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</si>
  <si>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</si>
  <si>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</si>
  <si>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</si>
  <si>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</si>
  <si>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</si>
  <si>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</si>
  <si>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</si>
  <si>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</si>
  <si>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</si>
  <si>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</si>
  <si>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</si>
  <si>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</si>
  <si>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</si>
  <si>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</si>
  <si>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</si>
  <si>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</si>
  <si>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</si>
  <si>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</si>
  <si>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</si>
  <si>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</si>
  <si>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</si>
  <si>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</si>
  <si>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</si>
  <si>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</si>
  <si>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</si>
  <si>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</si>
  <si>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</si>
  <si>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</si>
  <si>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</si>
  <si>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</si>
  <si>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</si>
  <si>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</si>
  <si>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</si>
  <si>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</si>
  <si>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</si>
  <si>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</si>
  <si>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</si>
  <si>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</si>
  <si>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</si>
  <si>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</si>
  <si>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</si>
  <si>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</si>
  <si>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</si>
  <si>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</si>
  <si>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</si>
  <si>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</si>
  <si>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</si>
  <si>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</si>
  <si>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</si>
  <si>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</si>
  <si>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2050203</t>
  </si>
  <si>
    <t>初中教育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</si>
  <si>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</si>
  <si>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</si>
  <si>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</si>
  <si>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</si>
  <si>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</si>
  <si>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</si>
  <si>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2101102</t>
  </si>
  <si>
    <t>事业单位医疗</t>
  </si>
  <si>
    <t>2101103</t>
  </si>
  <si>
    <t>公务员医疗补助</t>
  </si>
  <si>
    <t>2210201</t>
  </si>
  <si>
    <t>住房公积</t>
  </si>
  <si>
    <t>2210203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</si>
  <si>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</si>
  <si>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</si>
  <si>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</si>
  <si>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</si>
  <si>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</si>
  <si>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</si>
  <si>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基本支出</t>
  </si>
  <si>
    <t>项目支出</t>
  </si>
  <si>
    <t>增减额</t>
  </si>
  <si>
    <t>增减%</t>
  </si>
  <si>
    <t>教育支出</t>
  </si>
  <si>
    <t>教育管理事务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</si>
  <si>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</si>
  <si>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</si>
  <si>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</si>
  <si>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</si>
  <si>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</si>
  <si>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>职业教育</t>
  </si>
  <si>
    <t xml:space="preserve">  技校教育</t>
  </si>
  <si>
    <t>特殊教育</t>
  </si>
  <si>
    <t xml:space="preserve">  其他特殊教育支出</t>
  </si>
  <si>
    <t>文化体育与传媒支出</t>
  </si>
  <si>
    <t>体育</t>
  </si>
  <si>
    <t xml:space="preserve">  体育场馆</t>
  </si>
  <si>
    <t xml:space="preserve">  群众体育</t>
  </si>
  <si>
    <t>社会保障和就业支出</t>
  </si>
  <si>
    <t>行政事业单位离退休</t>
  </si>
  <si>
    <t xml:space="preserve">  机关事业单位基本养老保险缴费支出★</t>
  </si>
  <si>
    <t xml:space="preserve">  其他行政事业单位离退休支出</t>
  </si>
  <si>
    <t>医疗卫生与计划生育支出</t>
  </si>
  <si>
    <t xml:space="preserve">  事业单位医疗★</t>
  </si>
  <si>
    <t xml:space="preserve">  公务员医疗补助★</t>
  </si>
  <si>
    <t>住房保障支出</t>
  </si>
  <si>
    <t>住房改革支出</t>
  </si>
  <si>
    <t xml:space="preserve">  住房公积金</t>
  </si>
  <si>
    <t xml:space="preserve">  购房补贴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</si>
  <si>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</si>
  <si>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</si>
  <si>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</si>
  <si>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</si>
  <si>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</si>
  <si>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</si>
  <si>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</si>
  <si>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</si>
  <si>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</si>
  <si>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</si>
  <si>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</si>
  <si>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</si>
  <si>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</si>
  <si>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</si>
  <si>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</si>
  <si>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</si>
  <si>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</si>
  <si>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</si>
  <si>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</si>
  <si>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</si>
  <si>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</si>
  <si>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</si>
  <si>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</si>
  <si>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</si>
  <si>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</si>
  <si>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</si>
  <si>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</si>
  <si>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</si>
  <si>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</si>
  <si>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</si>
  <si>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</si>
  <si>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</si>
  <si>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</si>
  <si>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</si>
  <si>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</si>
  <si>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</si>
  <si>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</si>
  <si>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</si>
  <si>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</si>
  <si>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</si>
  <si>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</si>
  <si>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</si>
  <si>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</si>
  <si>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</si>
  <si>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</si>
  <si>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</si>
  <si>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</si>
  <si>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</si>
  <si>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</si>
  <si>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</si>
  <si>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</si>
  <si>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</si>
  <si>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</si>
  <si>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</si>
  <si>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</si>
  <si>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</si>
  <si>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</si>
  <si>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</si>
  <si>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</si>
  <si>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</si>
  <si>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</si>
  <si>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</si>
  <si>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</si>
  <si>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</si>
  <si>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</si>
  <si>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</si>
  <si>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</si>
  <si>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</si>
  <si>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</si>
  <si>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</si>
  <si>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</si>
  <si>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</si>
  <si>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</si>
  <si>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</si>
  <si>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</si>
  <si>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</si>
  <si>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</si>
  <si>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</si>
  <si>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</si>
  <si>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</si>
  <si>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</si>
  <si>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</si>
  <si>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</si>
  <si>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</si>
  <si>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</si>
  <si>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</si>
  <si>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</si>
  <si>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</si>
  <si>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</si>
  <si>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</si>
  <si>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</si>
  <si>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</si>
  <si>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</si>
  <si>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</si>
  <si>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</si>
  <si>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</si>
  <si>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</si>
  <si>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</si>
  <si>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</si>
  <si>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</si>
  <si>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</si>
  <si>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</si>
  <si>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</si>
  <si>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</si>
  <si>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</si>
  <si>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</si>
  <si>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</si>
  <si>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</si>
  <si>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</si>
  <si>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</si>
  <si>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</si>
  <si>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</si>
  <si>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</si>
  <si>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</si>
  <si>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</si>
  <si>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</si>
  <si>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</si>
  <si>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</si>
  <si>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</si>
  <si>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</si>
  <si>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</si>
  <si>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</si>
  <si>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</si>
  <si>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</si>
  <si>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</si>
  <si>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</si>
  <si>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</si>
  <si>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</si>
  <si>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</si>
  <si>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</si>
  <si>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</si>
  <si>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</si>
  <si>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</si>
  <si>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</si>
  <si>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</si>
  <si>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</si>
  <si>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</si>
  <si>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</si>
  <si>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</si>
  <si>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</si>
  <si>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</si>
  <si>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</si>
  <si>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</si>
  <si>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</si>
  <si>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</si>
  <si>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</si>
  <si>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</si>
  <si>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</si>
  <si>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</si>
  <si>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</si>
  <si>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</si>
  <si>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</si>
  <si>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</si>
  <si>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</si>
  <si>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</si>
  <si>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</si>
  <si>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</si>
  <si>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</si>
  <si>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</si>
  <si>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2019年盐池县第四中学部门预算公开表</t>
  </si>
  <si>
    <t>（五）教育支出</t>
  </si>
  <si>
    <t>（九）卫生健康支出</t>
  </si>
  <si>
    <t>注：此表为空表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</si>
</sst>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#,##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1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8"/>
      <name val="宋体"/>
      <family val="0"/>
    </font>
    <font>
      <sz val="36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5" fillId="0" borderId="0" xfId="0" applyFont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57" fillId="0" borderId="0" xfId="0" applyNumberFormat="1" applyFont="1" applyFill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5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58" fillId="0" borderId="10" xfId="0" applyNumberFormat="1" applyFont="1" applyFill="1" applyBorder="1" applyAlignment="1">
      <alignment horizontal="left" vertical="center" wrapText="1"/>
    </xf>
    <xf numFmtId="177" fontId="58" fillId="0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/>
    </xf>
    <xf numFmtId="177" fontId="62" fillId="0" borderId="10" xfId="0" applyNumberFormat="1" applyFont="1" applyFill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7" fontId="0" fillId="0" borderId="0" xfId="0" applyNumberForma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0" fontId="16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 horizontal="right" vertical="center" wrapText="1"/>
    </xf>
    <xf numFmtId="177" fontId="0" fillId="0" borderId="0" xfId="0" applyNumberFormat="1" applyAlignment="1">
      <alignment horizontal="right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1" width="10.125" style="0" customWidth="1"/>
    <col min="7" max="7" width="20.75390625" style="0" customWidth="1"/>
    <col min="11" max="11" width="16.125" style="0" customWidth="1"/>
  </cols>
  <sheetData>
    <row r="1" spans="1:10" ht="28.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4" ht="164.25" customHeight="1">
      <c r="A2" s="90" t="s">
        <v>262</v>
      </c>
      <c r="B2" s="90"/>
      <c r="C2" s="90"/>
      <c r="D2" s="90"/>
      <c r="E2" s="90"/>
      <c r="F2" s="90"/>
      <c r="G2" s="90"/>
      <c r="H2" s="55"/>
      <c r="I2" s="55"/>
      <c r="J2" s="55"/>
      <c r="K2" s="56"/>
      <c r="L2" s="56"/>
      <c r="M2" s="56"/>
      <c r="N2" s="56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6" sqref="F16"/>
    </sheetView>
  </sheetViews>
  <sheetFormatPr defaultColWidth="9.00390625" defaultRowHeight="14.25"/>
  <cols>
    <col min="2" max="2" width="11.25390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244</v>
      </c>
    </row>
    <row r="2" spans="4:8" s="1" customFormat="1" ht="36.75" customHeight="1">
      <c r="D2" s="108" t="s">
        <v>245</v>
      </c>
      <c r="E2" s="108"/>
      <c r="F2" s="108"/>
      <c r="G2" s="108"/>
      <c r="H2" s="108"/>
    </row>
    <row r="3" ht="27" customHeight="1">
      <c r="I3" t="s">
        <v>2</v>
      </c>
    </row>
    <row r="5" spans="1:11" s="10" customFormat="1" ht="27" customHeight="1">
      <c r="A5" s="97" t="s">
        <v>40</v>
      </c>
      <c r="B5" s="97"/>
      <c r="C5" s="118" t="s">
        <v>208</v>
      </c>
      <c r="D5" s="118" t="s">
        <v>246</v>
      </c>
      <c r="E5" s="118" t="s">
        <v>247</v>
      </c>
      <c r="F5" s="118" t="s">
        <v>248</v>
      </c>
      <c r="G5" s="120" t="s">
        <v>249</v>
      </c>
      <c r="H5" s="120" t="s">
        <v>250</v>
      </c>
      <c r="I5" s="120" t="s">
        <v>251</v>
      </c>
      <c r="J5" s="120" t="s">
        <v>252</v>
      </c>
      <c r="K5" s="120" t="s">
        <v>253</v>
      </c>
    </row>
    <row r="6" spans="1:11" s="10" customFormat="1" ht="14.25">
      <c r="A6" s="11" t="s">
        <v>45</v>
      </c>
      <c r="B6" s="11" t="s">
        <v>46</v>
      </c>
      <c r="C6" s="119"/>
      <c r="D6" s="119"/>
      <c r="E6" s="119"/>
      <c r="F6" s="119"/>
      <c r="G6" s="121"/>
      <c r="H6" s="121"/>
      <c r="I6" s="121"/>
      <c r="J6" s="121"/>
      <c r="K6" s="121"/>
    </row>
    <row r="7" spans="1:11" ht="24.75" customHeight="1">
      <c r="A7" s="12" t="s">
        <v>52</v>
      </c>
      <c r="B7" s="13" t="s">
        <v>53</v>
      </c>
      <c r="C7" s="84">
        <v>933.65</v>
      </c>
      <c r="D7" s="85">
        <v>0</v>
      </c>
      <c r="E7" s="84">
        <v>933.65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</row>
    <row r="8" spans="1:11" ht="24.75" customHeight="1">
      <c r="A8" s="12" t="s">
        <v>54</v>
      </c>
      <c r="B8" s="13" t="s">
        <v>55</v>
      </c>
      <c r="C8" s="84">
        <v>121.39</v>
      </c>
      <c r="D8" s="86">
        <v>0</v>
      </c>
      <c r="E8" s="84">
        <v>121.39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</row>
    <row r="9" spans="1:11" ht="24.75" customHeight="1">
      <c r="A9" s="12" t="s">
        <v>56</v>
      </c>
      <c r="B9" s="13" t="s">
        <v>57</v>
      </c>
      <c r="C9" s="84">
        <v>48.56</v>
      </c>
      <c r="D9" s="85">
        <v>0</v>
      </c>
      <c r="E9" s="84">
        <v>48.56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</row>
    <row r="10" spans="1:11" ht="24.75" customHeight="1">
      <c r="A10" s="12" t="s">
        <v>58</v>
      </c>
      <c r="B10" s="13" t="s">
        <v>59</v>
      </c>
      <c r="C10" s="84">
        <v>23.06</v>
      </c>
      <c r="D10" s="86">
        <v>0</v>
      </c>
      <c r="E10" s="84">
        <v>23.06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1" ht="24.75" customHeight="1">
      <c r="A11" s="12" t="s">
        <v>60</v>
      </c>
      <c r="B11" s="13" t="s">
        <v>61</v>
      </c>
      <c r="C11" s="84">
        <v>48.56</v>
      </c>
      <c r="D11" s="85">
        <v>0</v>
      </c>
      <c r="E11" s="84">
        <v>48.56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</row>
    <row r="12" spans="1:11" ht="24.75" customHeight="1">
      <c r="A12" s="12" t="s">
        <v>62</v>
      </c>
      <c r="B12" s="13" t="s">
        <v>63</v>
      </c>
      <c r="C12" s="84">
        <v>42.16</v>
      </c>
      <c r="D12" s="86">
        <v>0</v>
      </c>
      <c r="E12" s="84">
        <v>42.16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1" ht="24.75" customHeight="1">
      <c r="A13" s="12" t="s">
        <v>64</v>
      </c>
      <c r="B13" s="13" t="s">
        <v>65</v>
      </c>
      <c r="C13" s="84">
        <v>84.38</v>
      </c>
      <c r="D13" s="85">
        <v>0</v>
      </c>
      <c r="E13" s="84">
        <v>84.38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1" ht="24.75" customHeight="1">
      <c r="A14" s="12" t="s">
        <v>66</v>
      </c>
      <c r="B14" s="13" t="s">
        <v>67</v>
      </c>
      <c r="C14" s="84">
        <v>60.53</v>
      </c>
      <c r="D14" s="86">
        <v>0</v>
      </c>
      <c r="E14" s="84">
        <v>60.53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"/>
  <sheetViews>
    <sheetView tabSelected="1" zoomScalePageLayoutView="0" workbookViewId="0" topLeftCell="A1">
      <selection activeCell="L20" sqref="L20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6.50390625" style="0" customWidth="1"/>
    <col min="4" max="4" width="6.25390625" style="0" customWidth="1"/>
    <col min="5" max="9" width="5.625" style="0" customWidth="1"/>
    <col min="10" max="10" width="6.125" style="0" customWidth="1"/>
    <col min="11" max="11" width="6.00390625" style="0" customWidth="1"/>
    <col min="12" max="27" width="6.375" style="0" customWidth="1"/>
  </cols>
  <sheetData>
    <row r="1" ht="14.25">
      <c r="A1" t="s">
        <v>254</v>
      </c>
    </row>
    <row r="2" spans="1:27" s="1" customFormat="1" ht="32.25" customHeight="1">
      <c r="A2" s="123" t="s">
        <v>255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4" t="s">
        <v>2</v>
      </c>
      <c r="X3" s="124"/>
      <c r="Y3" s="124"/>
      <c r="Z3" s="124"/>
    </row>
    <row r="4" spans="1:27" s="3" customFormat="1" ht="45.75" customHeight="1">
      <c r="A4" s="122" t="s">
        <v>256</v>
      </c>
      <c r="B4" s="122"/>
      <c r="C4" s="125" t="s">
        <v>109</v>
      </c>
      <c r="D4" s="125" t="s">
        <v>257</v>
      </c>
      <c r="E4" s="125"/>
      <c r="F4" s="125"/>
      <c r="G4" s="125"/>
      <c r="H4" s="125"/>
      <c r="I4" s="125"/>
      <c r="J4" s="125"/>
      <c r="K4" s="125"/>
      <c r="L4" s="125" t="s">
        <v>258</v>
      </c>
      <c r="M4" s="125"/>
      <c r="N4" s="125"/>
      <c r="O4" s="125"/>
      <c r="P4" s="125"/>
      <c r="Q4" s="125"/>
      <c r="R4" s="125"/>
      <c r="S4" s="125"/>
      <c r="T4" s="125" t="s">
        <v>259</v>
      </c>
      <c r="U4" s="125"/>
      <c r="V4" s="125"/>
      <c r="W4" s="125"/>
      <c r="X4" s="125"/>
      <c r="Y4" s="125"/>
      <c r="Z4" s="125"/>
      <c r="AA4" s="125"/>
    </row>
    <row r="5" spans="1:27" s="3" customFormat="1" ht="29.25" customHeight="1">
      <c r="A5" s="122" t="s">
        <v>45</v>
      </c>
      <c r="B5" s="122" t="s">
        <v>46</v>
      </c>
      <c r="C5" s="125"/>
      <c r="D5" s="125" t="s">
        <v>51</v>
      </c>
      <c r="E5" s="122" t="s">
        <v>260</v>
      </c>
      <c r="F5" s="122"/>
      <c r="G5" s="122"/>
      <c r="H5" s="122" t="s">
        <v>10</v>
      </c>
      <c r="I5" s="122"/>
      <c r="J5" s="122"/>
      <c r="K5" s="122" t="s">
        <v>261</v>
      </c>
      <c r="L5" s="125" t="s">
        <v>51</v>
      </c>
      <c r="M5" s="122" t="s">
        <v>260</v>
      </c>
      <c r="N5" s="122"/>
      <c r="O5" s="122"/>
      <c r="P5" s="122" t="s">
        <v>10</v>
      </c>
      <c r="Q5" s="122"/>
      <c r="R5" s="122"/>
      <c r="S5" s="122" t="s">
        <v>261</v>
      </c>
      <c r="T5" s="125" t="s">
        <v>51</v>
      </c>
      <c r="U5" s="122" t="s">
        <v>260</v>
      </c>
      <c r="V5" s="122"/>
      <c r="W5" s="122"/>
      <c r="X5" s="122" t="s">
        <v>10</v>
      </c>
      <c r="Y5" s="122"/>
      <c r="Z5" s="122"/>
      <c r="AA5" s="122" t="s">
        <v>261</v>
      </c>
    </row>
    <row r="6" spans="1:27" s="3" customFormat="1" ht="24" customHeight="1">
      <c r="A6" s="122"/>
      <c r="B6" s="122"/>
      <c r="C6" s="125"/>
      <c r="D6" s="125"/>
      <c r="E6" s="6" t="s">
        <v>8</v>
      </c>
      <c r="F6" s="6" t="s">
        <v>73</v>
      </c>
      <c r="G6" s="6" t="s">
        <v>74</v>
      </c>
      <c r="H6" s="6" t="s">
        <v>8</v>
      </c>
      <c r="I6" s="6" t="s">
        <v>73</v>
      </c>
      <c r="J6" s="6" t="s">
        <v>74</v>
      </c>
      <c r="K6" s="122"/>
      <c r="L6" s="125"/>
      <c r="M6" s="6" t="s">
        <v>8</v>
      </c>
      <c r="N6" s="6" t="s">
        <v>73</v>
      </c>
      <c r="O6" s="6" t="s">
        <v>74</v>
      </c>
      <c r="P6" s="6" t="s">
        <v>8</v>
      </c>
      <c r="Q6" s="6" t="s">
        <v>73</v>
      </c>
      <c r="R6" s="6" t="s">
        <v>74</v>
      </c>
      <c r="S6" s="122"/>
      <c r="T6" s="125"/>
      <c r="U6" s="6" t="s">
        <v>8</v>
      </c>
      <c r="V6" s="6" t="s">
        <v>73</v>
      </c>
      <c r="W6" s="6" t="s">
        <v>74</v>
      </c>
      <c r="X6" s="6" t="s">
        <v>8</v>
      </c>
      <c r="Y6" s="6" t="s">
        <v>73</v>
      </c>
      <c r="Z6" s="6" t="s">
        <v>74</v>
      </c>
      <c r="AA6" s="122"/>
    </row>
    <row r="7" spans="1:28" s="4" customFormat="1" ht="24.75" customHeight="1">
      <c r="A7" s="88">
        <v>2050203</v>
      </c>
      <c r="B7" s="88" t="s">
        <v>53</v>
      </c>
      <c r="C7" s="89">
        <f>D7+L7+T7</f>
        <v>5</v>
      </c>
      <c r="D7" s="89">
        <f>E7+H7+K7</f>
        <v>5</v>
      </c>
      <c r="E7" s="89">
        <f>F7+G7</f>
        <v>5</v>
      </c>
      <c r="F7" s="89">
        <v>5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f aca="true" t="shared" si="0" ref="L7:AA7">M7+P7+S7</f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0</v>
      </c>
      <c r="R7" s="89">
        <f t="shared" si="0"/>
        <v>0</v>
      </c>
      <c r="S7" s="89">
        <f t="shared" si="0"/>
        <v>0</v>
      </c>
      <c r="T7" s="89">
        <f t="shared" si="0"/>
        <v>0</v>
      </c>
      <c r="U7" s="89">
        <f t="shared" si="0"/>
        <v>0</v>
      </c>
      <c r="V7" s="89">
        <f t="shared" si="0"/>
        <v>0</v>
      </c>
      <c r="W7" s="89">
        <f t="shared" si="0"/>
        <v>0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7"/>
    </row>
  </sheetData>
  <sheetProtection/>
  <mergeCells count="21">
    <mergeCell ref="P5:R5"/>
    <mergeCell ref="E5:G5"/>
    <mergeCell ref="X5:Z5"/>
    <mergeCell ref="M5:O5"/>
    <mergeCell ref="T5:T6"/>
    <mergeCell ref="AA5:AA6"/>
    <mergeCell ref="A5:A6"/>
    <mergeCell ref="B5:B6"/>
    <mergeCell ref="C4:C6"/>
    <mergeCell ref="D5:D6"/>
    <mergeCell ref="T4:AA4"/>
    <mergeCell ref="H5:J5"/>
    <mergeCell ref="U5:W5"/>
    <mergeCell ref="A2:AA2"/>
    <mergeCell ref="W3:Z3"/>
    <mergeCell ref="A4:B4"/>
    <mergeCell ref="D4:K4"/>
    <mergeCell ref="L4:S4"/>
    <mergeCell ref="S5:S6"/>
    <mergeCell ref="K5:K6"/>
    <mergeCell ref="L5:L6"/>
  </mergeCells>
  <printOptions horizontalCentered="1"/>
  <pageMargins left="0.2" right="0.2" top="0.2" bottom="0.2" header="0.51" footer="0.5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7">
      <selection activeCell="B38" sqref="B38"/>
    </sheetView>
  </sheetViews>
  <sheetFormatPr defaultColWidth="9.00390625" defaultRowHeight="14.25"/>
  <cols>
    <col min="1" max="1" width="32.75390625" style="4" customWidth="1"/>
    <col min="2" max="2" width="14.25390625" style="57" customWidth="1"/>
    <col min="3" max="3" width="28.50390625" style="4" customWidth="1"/>
    <col min="4" max="4" width="14.75390625" style="57" customWidth="1"/>
    <col min="5" max="5" width="13.375" style="57" customWidth="1"/>
    <col min="6" max="6" width="18.875" style="57" customWidth="1"/>
    <col min="7" max="16384" width="9.00390625" style="4" customWidth="1"/>
  </cols>
  <sheetData>
    <row r="1" ht="21" customHeight="1">
      <c r="A1" s="4" t="s">
        <v>0</v>
      </c>
    </row>
    <row r="2" spans="1:6" s="14" customFormat="1" ht="28.5" customHeight="1">
      <c r="A2" s="91" t="s">
        <v>1</v>
      </c>
      <c r="B2" s="91"/>
      <c r="C2" s="91"/>
      <c r="D2" s="91"/>
      <c r="E2" s="91"/>
      <c r="F2" s="91"/>
    </row>
    <row r="3" spans="2:6" s="15" customFormat="1" ht="17.25" customHeight="1">
      <c r="B3" s="58"/>
      <c r="C3" s="50"/>
      <c r="D3" s="58"/>
      <c r="E3" s="58"/>
      <c r="F3" s="58" t="s">
        <v>2</v>
      </c>
    </row>
    <row r="4" spans="1:6" ht="17.25" customHeight="1">
      <c r="A4" s="92" t="s">
        <v>3</v>
      </c>
      <c r="B4" s="92"/>
      <c r="C4" s="92" t="s">
        <v>4</v>
      </c>
      <c r="D4" s="92"/>
      <c r="E4" s="92"/>
      <c r="F4" s="92"/>
    </row>
    <row r="5" spans="1:6" s="15" customFormat="1" ht="24.75" customHeight="1">
      <c r="A5" s="94" t="s">
        <v>5</v>
      </c>
      <c r="B5" s="95" t="s">
        <v>6</v>
      </c>
      <c r="C5" s="94" t="s">
        <v>7</v>
      </c>
      <c r="D5" s="93" t="s">
        <v>6</v>
      </c>
      <c r="E5" s="93"/>
      <c r="F5" s="93"/>
    </row>
    <row r="6" spans="1:6" s="15" customFormat="1" ht="27.75" customHeight="1">
      <c r="A6" s="94"/>
      <c r="B6" s="96"/>
      <c r="C6" s="94"/>
      <c r="D6" s="61" t="s">
        <v>8</v>
      </c>
      <c r="E6" s="61" t="s">
        <v>9</v>
      </c>
      <c r="F6" s="61" t="s">
        <v>10</v>
      </c>
    </row>
    <row r="7" spans="1:6" s="63" customFormat="1" ht="27.75" customHeight="1">
      <c r="A7" s="62" t="s">
        <v>11</v>
      </c>
      <c r="B7" s="67">
        <f>B8+B9</f>
        <v>1362.29</v>
      </c>
      <c r="C7" s="62" t="s">
        <v>12</v>
      </c>
      <c r="D7" s="67">
        <f>SUM(D8:D28)</f>
        <v>1362.2900000000002</v>
      </c>
      <c r="E7" s="67">
        <f>SUM(E8:E28)</f>
        <v>1362.2900000000002</v>
      </c>
      <c r="F7" s="67">
        <f>SUM(F8:F28)</f>
        <v>0</v>
      </c>
    </row>
    <row r="8" spans="1:6" s="15" customFormat="1" ht="27.75" customHeight="1">
      <c r="A8" s="51" t="s">
        <v>13</v>
      </c>
      <c r="B8" s="61">
        <v>1362.29</v>
      </c>
      <c r="C8" s="51" t="s">
        <v>14</v>
      </c>
      <c r="D8" s="61">
        <f>E8+F8</f>
        <v>0</v>
      </c>
      <c r="E8" s="61">
        <v>0</v>
      </c>
      <c r="F8" s="61">
        <v>0</v>
      </c>
    </row>
    <row r="9" spans="1:6" s="15" customFormat="1" ht="27.75" customHeight="1">
      <c r="A9" s="51" t="s">
        <v>15</v>
      </c>
      <c r="B9" s="61">
        <v>0</v>
      </c>
      <c r="C9" s="51" t="s">
        <v>16</v>
      </c>
      <c r="D9" s="61">
        <f aca="true" t="shared" si="0" ref="D9:D28">E9+F9</f>
        <v>0</v>
      </c>
      <c r="E9" s="61">
        <v>0</v>
      </c>
      <c r="F9" s="61">
        <v>0</v>
      </c>
    </row>
    <row r="10" spans="1:6" s="15" customFormat="1" ht="27.75" customHeight="1">
      <c r="A10" s="51"/>
      <c r="B10" s="61"/>
      <c r="C10" s="51" t="s">
        <v>17</v>
      </c>
      <c r="D10" s="61">
        <f t="shared" si="0"/>
        <v>0</v>
      </c>
      <c r="E10" s="61">
        <v>0</v>
      </c>
      <c r="F10" s="61">
        <v>0</v>
      </c>
    </row>
    <row r="11" spans="1:6" s="15" customFormat="1" ht="27.75" customHeight="1">
      <c r="A11" s="51"/>
      <c r="B11" s="61"/>
      <c r="C11" s="51" t="s">
        <v>18</v>
      </c>
      <c r="D11" s="61">
        <f t="shared" si="0"/>
        <v>0</v>
      </c>
      <c r="E11" s="61">
        <v>0</v>
      </c>
      <c r="F11" s="61">
        <v>0</v>
      </c>
    </row>
    <row r="12" spans="1:6" s="15" customFormat="1" ht="27.75" customHeight="1">
      <c r="A12" s="51"/>
      <c r="B12" s="61"/>
      <c r="C12" s="51" t="s">
        <v>263</v>
      </c>
      <c r="D12" s="61">
        <f t="shared" si="0"/>
        <v>933.65</v>
      </c>
      <c r="E12" s="61">
        <v>933.65</v>
      </c>
      <c r="F12" s="61">
        <v>0</v>
      </c>
    </row>
    <row r="13" spans="1:6" s="15" customFormat="1" ht="27.75" customHeight="1">
      <c r="A13" s="51"/>
      <c r="B13" s="61"/>
      <c r="C13" s="51" t="s">
        <v>19</v>
      </c>
      <c r="D13" s="61">
        <f t="shared" si="0"/>
        <v>0</v>
      </c>
      <c r="E13" s="61">
        <v>0</v>
      </c>
      <c r="F13" s="61">
        <v>0</v>
      </c>
    </row>
    <row r="14" spans="1:6" s="15" customFormat="1" ht="27.75" customHeight="1">
      <c r="A14" s="51"/>
      <c r="B14" s="61"/>
      <c r="C14" s="51" t="s">
        <v>20</v>
      </c>
      <c r="D14" s="61">
        <f t="shared" si="0"/>
        <v>0</v>
      </c>
      <c r="E14" s="61">
        <v>0</v>
      </c>
      <c r="F14" s="61">
        <v>0</v>
      </c>
    </row>
    <row r="15" spans="1:6" s="15" customFormat="1" ht="27.75" customHeight="1">
      <c r="A15" s="51"/>
      <c r="B15" s="61"/>
      <c r="C15" s="51" t="s">
        <v>21</v>
      </c>
      <c r="D15" s="61">
        <f t="shared" si="0"/>
        <v>193.02</v>
      </c>
      <c r="E15" s="61">
        <v>193.02</v>
      </c>
      <c r="F15" s="61">
        <v>0</v>
      </c>
    </row>
    <row r="16" spans="1:6" s="15" customFormat="1" ht="27.75" customHeight="1">
      <c r="A16" s="51"/>
      <c r="B16" s="61"/>
      <c r="C16" s="51" t="s">
        <v>264</v>
      </c>
      <c r="D16" s="61">
        <f t="shared" si="0"/>
        <v>90.72</v>
      </c>
      <c r="E16" s="61">
        <v>90.72</v>
      </c>
      <c r="F16" s="61">
        <v>0</v>
      </c>
    </row>
    <row r="17" spans="1:6" s="15" customFormat="1" ht="27.75" customHeight="1">
      <c r="A17" s="51"/>
      <c r="B17" s="61"/>
      <c r="C17" s="51" t="s">
        <v>22</v>
      </c>
      <c r="D17" s="61">
        <f t="shared" si="0"/>
        <v>0</v>
      </c>
      <c r="E17" s="61">
        <v>0</v>
      </c>
      <c r="F17" s="61">
        <v>0</v>
      </c>
    </row>
    <row r="18" spans="1:6" s="15" customFormat="1" ht="27.75" customHeight="1">
      <c r="A18" s="51"/>
      <c r="B18" s="61"/>
      <c r="C18" s="51" t="s">
        <v>23</v>
      </c>
      <c r="D18" s="61">
        <f t="shared" si="0"/>
        <v>0</v>
      </c>
      <c r="E18" s="61">
        <v>0</v>
      </c>
      <c r="F18" s="61">
        <v>0</v>
      </c>
    </row>
    <row r="19" spans="1:6" s="15" customFormat="1" ht="27.75" customHeight="1">
      <c r="A19" s="51"/>
      <c r="B19" s="61"/>
      <c r="C19" s="51" t="s">
        <v>24</v>
      </c>
      <c r="D19" s="61">
        <f t="shared" si="0"/>
        <v>0</v>
      </c>
      <c r="E19" s="61">
        <v>0</v>
      </c>
      <c r="F19" s="61">
        <v>0</v>
      </c>
    </row>
    <row r="20" spans="1:6" s="15" customFormat="1" ht="27.75" customHeight="1">
      <c r="A20" s="51"/>
      <c r="B20" s="61"/>
      <c r="C20" s="51" t="s">
        <v>25</v>
      </c>
      <c r="D20" s="61">
        <f t="shared" si="0"/>
        <v>0</v>
      </c>
      <c r="E20" s="61">
        <v>0</v>
      </c>
      <c r="F20" s="61">
        <v>0</v>
      </c>
    </row>
    <row r="21" spans="1:6" s="15" customFormat="1" ht="27.75" customHeight="1">
      <c r="A21" s="51"/>
      <c r="B21" s="61"/>
      <c r="C21" s="51" t="s">
        <v>26</v>
      </c>
      <c r="D21" s="61">
        <f t="shared" si="0"/>
        <v>0</v>
      </c>
      <c r="E21" s="61">
        <v>0</v>
      </c>
      <c r="F21" s="61">
        <v>0</v>
      </c>
    </row>
    <row r="22" spans="1:6" s="15" customFormat="1" ht="27.75" customHeight="1">
      <c r="A22" s="51"/>
      <c r="B22" s="61"/>
      <c r="C22" s="51" t="s">
        <v>27</v>
      </c>
      <c r="D22" s="61">
        <f t="shared" si="0"/>
        <v>0</v>
      </c>
      <c r="E22" s="61">
        <v>0</v>
      </c>
      <c r="F22" s="61">
        <v>0</v>
      </c>
    </row>
    <row r="23" spans="1:6" s="15" customFormat="1" ht="27.75" customHeight="1">
      <c r="A23" s="51"/>
      <c r="B23" s="61"/>
      <c r="C23" s="51" t="s">
        <v>28</v>
      </c>
      <c r="D23" s="61">
        <f t="shared" si="0"/>
        <v>0</v>
      </c>
      <c r="E23" s="61">
        <v>0</v>
      </c>
      <c r="F23" s="61">
        <v>0</v>
      </c>
    </row>
    <row r="24" spans="1:6" s="15" customFormat="1" ht="27.75" customHeight="1">
      <c r="A24" s="51"/>
      <c r="B24" s="61"/>
      <c r="C24" s="51" t="s">
        <v>29</v>
      </c>
      <c r="D24" s="61">
        <f t="shared" si="0"/>
        <v>0</v>
      </c>
      <c r="E24" s="61">
        <v>0</v>
      </c>
      <c r="F24" s="61">
        <v>0</v>
      </c>
    </row>
    <row r="25" spans="1:6" s="15" customFormat="1" ht="27.75" customHeight="1">
      <c r="A25" s="51"/>
      <c r="B25" s="61"/>
      <c r="C25" s="51" t="s">
        <v>30</v>
      </c>
      <c r="D25" s="61">
        <f t="shared" si="0"/>
        <v>144.9</v>
      </c>
      <c r="E25" s="61">
        <v>144.9</v>
      </c>
      <c r="F25" s="61">
        <v>0</v>
      </c>
    </row>
    <row r="26" spans="1:6" s="15" customFormat="1" ht="27.75" customHeight="1">
      <c r="A26" s="51"/>
      <c r="B26" s="61"/>
      <c r="C26" s="51" t="s">
        <v>31</v>
      </c>
      <c r="D26" s="61">
        <f t="shared" si="0"/>
        <v>0</v>
      </c>
      <c r="E26" s="61">
        <v>0</v>
      </c>
      <c r="F26" s="61">
        <v>0</v>
      </c>
    </row>
    <row r="27" spans="1:6" s="15" customFormat="1" ht="27.75" customHeight="1">
      <c r="A27" s="51"/>
      <c r="B27" s="61"/>
      <c r="C27" s="52" t="s">
        <v>32</v>
      </c>
      <c r="D27" s="61">
        <f t="shared" si="0"/>
        <v>0</v>
      </c>
      <c r="E27" s="61">
        <v>0</v>
      </c>
      <c r="F27" s="61">
        <v>0</v>
      </c>
    </row>
    <row r="28" spans="1:6" s="15" customFormat="1" ht="27.75" customHeight="1">
      <c r="A28" s="51"/>
      <c r="B28" s="61"/>
      <c r="C28" s="51" t="s">
        <v>33</v>
      </c>
      <c r="D28" s="61">
        <f t="shared" si="0"/>
        <v>0</v>
      </c>
      <c r="E28" s="61">
        <v>0</v>
      </c>
      <c r="F28" s="61">
        <v>0</v>
      </c>
    </row>
    <row r="29" spans="1:6" s="15" customFormat="1" ht="27.75" customHeight="1">
      <c r="A29" s="51"/>
      <c r="B29" s="61"/>
      <c r="C29" s="51"/>
      <c r="D29" s="61"/>
      <c r="E29" s="61"/>
      <c r="F29" s="61"/>
    </row>
    <row r="30" spans="1:6" s="15" customFormat="1" ht="27.75" customHeight="1">
      <c r="A30" s="51"/>
      <c r="B30" s="61"/>
      <c r="C30" s="51"/>
      <c r="D30" s="60"/>
      <c r="E30" s="60"/>
      <c r="F30" s="60"/>
    </row>
    <row r="31" spans="1:6" s="63" customFormat="1" ht="27.75" customHeight="1">
      <c r="A31" s="64" t="s">
        <v>34</v>
      </c>
      <c r="B31" s="68">
        <f>B32+B33</f>
        <v>0</v>
      </c>
      <c r="C31" s="64" t="s">
        <v>35</v>
      </c>
      <c r="D31" s="68">
        <f>SUM(D32:D33)</f>
        <v>0</v>
      </c>
      <c r="E31" s="68">
        <f>SUM(E32:E33)</f>
        <v>0</v>
      </c>
      <c r="F31" s="68">
        <f>SUM(F32:F33)</f>
        <v>0</v>
      </c>
    </row>
    <row r="32" spans="1:6" s="15" customFormat="1" ht="27.75" customHeight="1">
      <c r="A32" s="51" t="s">
        <v>13</v>
      </c>
      <c r="B32" s="61">
        <v>0</v>
      </c>
      <c r="C32" s="51" t="s">
        <v>13</v>
      </c>
      <c r="D32" s="61">
        <f>E32+F32</f>
        <v>0</v>
      </c>
      <c r="E32" s="61">
        <v>0</v>
      </c>
      <c r="F32" s="61">
        <v>0</v>
      </c>
    </row>
    <row r="33" spans="1:6" s="15" customFormat="1" ht="27.75" customHeight="1">
      <c r="A33" s="51" t="s">
        <v>15</v>
      </c>
      <c r="B33" s="61">
        <v>0</v>
      </c>
      <c r="C33" s="53" t="s">
        <v>15</v>
      </c>
      <c r="D33" s="59">
        <f>E33+F33</f>
        <v>0</v>
      </c>
      <c r="E33" s="59">
        <v>0</v>
      </c>
      <c r="F33" s="59">
        <v>0</v>
      </c>
    </row>
    <row r="34" spans="1:6" s="63" customFormat="1" ht="27.75" customHeight="1">
      <c r="A34" s="65" t="s">
        <v>36</v>
      </c>
      <c r="B34" s="69">
        <f>B7+B31</f>
        <v>1362.29</v>
      </c>
      <c r="C34" s="66" t="s">
        <v>37</v>
      </c>
      <c r="D34" s="70">
        <f>D7+D31</f>
        <v>1362.2900000000002</v>
      </c>
      <c r="E34" s="70">
        <f>E7+E31</f>
        <v>1362.2900000000002</v>
      </c>
      <c r="F34" s="70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7" sqref="E7:E14"/>
    </sheetView>
  </sheetViews>
  <sheetFormatPr defaultColWidth="9.00390625" defaultRowHeight="14.25"/>
  <cols>
    <col min="1" max="1" width="11.875" style="43" customWidth="1"/>
    <col min="2" max="2" width="25.75390625" style="43" customWidth="1"/>
    <col min="3" max="3" width="10.625" style="44" customWidth="1"/>
    <col min="4" max="4" width="8.875" style="44" customWidth="1"/>
    <col min="5" max="5" width="9.00390625" style="44" customWidth="1"/>
    <col min="6" max="6" width="12.875" style="44" customWidth="1"/>
    <col min="7" max="7" width="9.25390625" style="44" customWidth="1"/>
    <col min="8" max="8" width="10.50390625" style="44" customWidth="1"/>
    <col min="9" max="9" width="8.875" style="44" customWidth="1"/>
    <col min="10" max="10" width="8.125" style="44" customWidth="1"/>
    <col min="11" max="11" width="14.125" style="44" customWidth="1"/>
    <col min="12" max="12" width="10.00390625" style="44" customWidth="1"/>
    <col min="13" max="13" width="11.00390625" style="44" customWidth="1"/>
    <col min="14" max="14" width="12.25390625" style="44" customWidth="1"/>
    <col min="15" max="16384" width="9.00390625" style="4" customWidth="1"/>
  </cols>
  <sheetData>
    <row r="1" ht="29.25" customHeight="1">
      <c r="A1" s="43" t="s">
        <v>38</v>
      </c>
    </row>
    <row r="2" spans="1:14" s="14" customFormat="1" ht="31.5" customHeight="1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42" customFormat="1" ht="31.5" customHeight="1">
      <c r="A3" s="45"/>
      <c r="B3" s="45"/>
      <c r="C3" s="46"/>
      <c r="D3" s="47"/>
      <c r="E3" s="46"/>
      <c r="F3" s="46"/>
      <c r="G3" s="46"/>
      <c r="H3" s="46"/>
      <c r="I3" s="46"/>
      <c r="J3" s="46"/>
      <c r="K3" s="46"/>
      <c r="L3" s="46"/>
      <c r="M3" s="46"/>
      <c r="N3" s="46" t="s">
        <v>2</v>
      </c>
    </row>
    <row r="4" spans="1:14" s="15" customFormat="1" ht="30" customHeight="1">
      <c r="A4" s="97" t="s">
        <v>40</v>
      </c>
      <c r="B4" s="97"/>
      <c r="C4" s="97" t="s">
        <v>41</v>
      </c>
      <c r="D4" s="98" t="s">
        <v>42</v>
      </c>
      <c r="E4" s="99"/>
      <c r="F4" s="99"/>
      <c r="G4" s="99"/>
      <c r="H4" s="99"/>
      <c r="I4" s="98" t="s">
        <v>43</v>
      </c>
      <c r="J4" s="99"/>
      <c r="K4" s="99"/>
      <c r="L4" s="99"/>
      <c r="M4" s="99"/>
      <c r="N4" s="100" t="s">
        <v>44</v>
      </c>
    </row>
    <row r="5" spans="1:14" s="15" customFormat="1" ht="45">
      <c r="A5" s="11" t="s">
        <v>45</v>
      </c>
      <c r="B5" s="11" t="s">
        <v>46</v>
      </c>
      <c r="C5" s="97"/>
      <c r="D5" s="48" t="s">
        <v>8</v>
      </c>
      <c r="E5" s="48" t="s">
        <v>47</v>
      </c>
      <c r="F5" s="48" t="s">
        <v>48</v>
      </c>
      <c r="G5" s="49" t="s">
        <v>49</v>
      </c>
      <c r="H5" s="48" t="s">
        <v>50</v>
      </c>
      <c r="I5" s="48" t="s">
        <v>8</v>
      </c>
      <c r="J5" s="48" t="s">
        <v>47</v>
      </c>
      <c r="K5" s="48" t="s">
        <v>48</v>
      </c>
      <c r="L5" s="48" t="s">
        <v>49</v>
      </c>
      <c r="M5" s="48" t="s">
        <v>50</v>
      </c>
      <c r="N5" s="101"/>
    </row>
    <row r="6" spans="1:14" s="15" customFormat="1" ht="23.25" customHeight="1">
      <c r="A6" s="11"/>
      <c r="B6" s="11" t="s">
        <v>51</v>
      </c>
      <c r="C6" s="72">
        <f>SUM(C7:C14)</f>
        <v>1362.2899999999997</v>
      </c>
      <c r="D6" s="72">
        <f>SUM(D7:D14)</f>
        <v>1362.2899999999997</v>
      </c>
      <c r="E6" s="72">
        <f>SUM(E7:E14)</f>
        <v>1362.2899999999997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</row>
    <row r="7" spans="1:14" s="15" customFormat="1" ht="23.25" customHeight="1">
      <c r="A7" s="12" t="s">
        <v>52</v>
      </c>
      <c r="B7" s="13" t="s">
        <v>53</v>
      </c>
      <c r="C7" s="73">
        <f aca="true" t="shared" si="0" ref="C7:C14">D7+I7+N7</f>
        <v>933.65</v>
      </c>
      <c r="D7" s="73">
        <f aca="true" t="shared" si="1" ref="D7:D14">SUM(E7:H7)</f>
        <v>933.65</v>
      </c>
      <c r="E7" s="73">
        <v>933.65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</row>
    <row r="8" spans="1:14" s="15" customFormat="1" ht="23.25" customHeight="1">
      <c r="A8" s="12" t="s">
        <v>54</v>
      </c>
      <c r="B8" s="13" t="s">
        <v>55</v>
      </c>
      <c r="C8" s="73">
        <f t="shared" si="0"/>
        <v>121.39</v>
      </c>
      <c r="D8" s="73">
        <f t="shared" si="1"/>
        <v>121.39</v>
      </c>
      <c r="E8" s="73">
        <v>121.39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</row>
    <row r="9" spans="1:14" s="15" customFormat="1" ht="23.25" customHeight="1">
      <c r="A9" s="12" t="s">
        <v>56</v>
      </c>
      <c r="B9" s="13" t="s">
        <v>57</v>
      </c>
      <c r="C9" s="73">
        <f t="shared" si="0"/>
        <v>48.56</v>
      </c>
      <c r="D9" s="73">
        <f t="shared" si="1"/>
        <v>48.56</v>
      </c>
      <c r="E9" s="73">
        <v>48.56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</row>
    <row r="10" spans="1:14" s="15" customFormat="1" ht="23.25" customHeight="1">
      <c r="A10" s="12" t="s">
        <v>58</v>
      </c>
      <c r="B10" s="13" t="s">
        <v>59</v>
      </c>
      <c r="C10" s="73">
        <f t="shared" si="0"/>
        <v>23.06</v>
      </c>
      <c r="D10" s="73">
        <f t="shared" si="1"/>
        <v>23.06</v>
      </c>
      <c r="E10" s="73">
        <v>23.06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</row>
    <row r="11" spans="1:14" s="15" customFormat="1" ht="23.25" customHeight="1">
      <c r="A11" s="12" t="s">
        <v>60</v>
      </c>
      <c r="B11" s="13" t="s">
        <v>61</v>
      </c>
      <c r="C11" s="73">
        <f t="shared" si="0"/>
        <v>48.56</v>
      </c>
      <c r="D11" s="73">
        <f t="shared" si="1"/>
        <v>48.56</v>
      </c>
      <c r="E11" s="73">
        <v>48.56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</row>
    <row r="12" spans="1:14" s="15" customFormat="1" ht="23.25" customHeight="1">
      <c r="A12" s="12" t="s">
        <v>62</v>
      </c>
      <c r="B12" s="13" t="s">
        <v>63</v>
      </c>
      <c r="C12" s="73">
        <f t="shared" si="0"/>
        <v>42.16</v>
      </c>
      <c r="D12" s="73">
        <f t="shared" si="1"/>
        <v>42.16</v>
      </c>
      <c r="E12" s="73">
        <v>42.16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</row>
    <row r="13" spans="1:14" s="15" customFormat="1" ht="23.25" customHeight="1">
      <c r="A13" s="12" t="s">
        <v>64</v>
      </c>
      <c r="B13" s="13" t="s">
        <v>65</v>
      </c>
      <c r="C13" s="73">
        <f t="shared" si="0"/>
        <v>84.38</v>
      </c>
      <c r="D13" s="73">
        <f t="shared" si="1"/>
        <v>84.38</v>
      </c>
      <c r="E13" s="73">
        <v>84.38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</row>
    <row r="14" spans="1:14" s="15" customFormat="1" ht="23.25" customHeight="1">
      <c r="A14" s="12" t="s">
        <v>66</v>
      </c>
      <c r="B14" s="13" t="s">
        <v>67</v>
      </c>
      <c r="C14" s="73">
        <f t="shared" si="0"/>
        <v>60.53</v>
      </c>
      <c r="D14" s="73">
        <f t="shared" si="1"/>
        <v>60.53</v>
      </c>
      <c r="E14" s="73">
        <v>60.53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D42" sqref="D42"/>
    </sheetView>
  </sheetViews>
  <sheetFormatPr defaultColWidth="9.00390625" defaultRowHeight="14.25"/>
  <cols>
    <col min="1" max="1" width="10.625" style="34" customWidth="1"/>
    <col min="2" max="2" width="16.75390625" style="34" customWidth="1"/>
    <col min="3" max="3" width="14.125" style="35" customWidth="1"/>
    <col min="4" max="4" width="9.00390625" style="35" customWidth="1"/>
    <col min="5" max="5" width="11.125" style="35" customWidth="1"/>
    <col min="6" max="6" width="11.875" style="35" customWidth="1"/>
    <col min="7" max="7" width="11.625" style="35" customWidth="1"/>
    <col min="8" max="8" width="22.00390625" style="127" customWidth="1"/>
    <col min="9" max="16384" width="9.00390625" style="36" customWidth="1"/>
  </cols>
  <sheetData>
    <row r="1" ht="24.75" customHeight="1">
      <c r="A1" s="34" t="s">
        <v>68</v>
      </c>
    </row>
    <row r="2" spans="1:8" s="31" customFormat="1" ht="22.5" customHeight="1">
      <c r="A2" s="102" t="s">
        <v>69</v>
      </c>
      <c r="B2" s="102"/>
      <c r="C2" s="102"/>
      <c r="D2" s="102"/>
      <c r="E2" s="102"/>
      <c r="F2" s="102"/>
      <c r="G2" s="102"/>
      <c r="H2" s="102"/>
    </row>
    <row r="3" spans="3:8" ht="16.5" customHeight="1">
      <c r="C3" s="126"/>
      <c r="D3" s="126"/>
      <c r="E3" s="126"/>
      <c r="F3" s="126"/>
      <c r="H3" s="127" t="s">
        <v>2</v>
      </c>
    </row>
    <row r="4" spans="1:8" s="32" customFormat="1" ht="16.5" customHeight="1">
      <c r="A4" s="103" t="s">
        <v>40</v>
      </c>
      <c r="B4" s="103"/>
      <c r="C4" s="103" t="s">
        <v>70</v>
      </c>
      <c r="D4" s="103" t="s">
        <v>71</v>
      </c>
      <c r="E4" s="103"/>
      <c r="F4" s="103"/>
      <c r="G4" s="103" t="s">
        <v>72</v>
      </c>
      <c r="H4" s="103"/>
    </row>
    <row r="5" spans="1:8" s="32" customFormat="1" ht="16.5" customHeight="1">
      <c r="A5" s="37" t="s">
        <v>45</v>
      </c>
      <c r="B5" s="37" t="s">
        <v>46</v>
      </c>
      <c r="C5" s="103"/>
      <c r="D5" s="37" t="s">
        <v>51</v>
      </c>
      <c r="E5" s="37" t="s">
        <v>73</v>
      </c>
      <c r="F5" s="37" t="s">
        <v>74</v>
      </c>
      <c r="G5" s="37" t="s">
        <v>75</v>
      </c>
      <c r="H5" s="128" t="s">
        <v>76</v>
      </c>
    </row>
    <row r="6" spans="1:8" s="33" customFormat="1" ht="16.5" customHeight="1">
      <c r="A6" s="38">
        <v>205</v>
      </c>
      <c r="B6" s="39" t="s">
        <v>77</v>
      </c>
      <c r="C6" s="75">
        <v>1060.75</v>
      </c>
      <c r="D6" s="75">
        <f>E6+F6</f>
        <v>933.65</v>
      </c>
      <c r="E6" s="76">
        <v>933.65</v>
      </c>
      <c r="F6" s="75"/>
      <c r="G6" s="77">
        <f>D6-C6</f>
        <v>-127.10000000000002</v>
      </c>
      <c r="H6" s="129">
        <f>G6/C6</f>
        <v>-0.11982088145180299</v>
      </c>
    </row>
    <row r="7" spans="1:9" s="33" customFormat="1" ht="16.5" customHeight="1">
      <c r="A7" s="38">
        <v>20501</v>
      </c>
      <c r="B7" s="39" t="s">
        <v>78</v>
      </c>
      <c r="C7" s="78">
        <v>0</v>
      </c>
      <c r="D7" s="78">
        <v>0</v>
      </c>
      <c r="E7" s="78">
        <v>0</v>
      </c>
      <c r="F7" s="78">
        <v>0</v>
      </c>
      <c r="G7" s="77">
        <f aca="true" t="shared" si="0" ref="G7:G32">D7-C7</f>
        <v>0</v>
      </c>
      <c r="H7" s="130">
        <v>0</v>
      </c>
      <c r="I7" s="74"/>
    </row>
    <row r="8" spans="1:9" s="33" customFormat="1" ht="16.5" customHeight="1">
      <c r="A8" s="38">
        <v>2050199</v>
      </c>
      <c r="B8" s="40" t="s">
        <v>79</v>
      </c>
      <c r="C8" s="78">
        <v>0</v>
      </c>
      <c r="D8" s="78">
        <v>0</v>
      </c>
      <c r="E8" s="78">
        <v>0</v>
      </c>
      <c r="F8" s="78">
        <v>0</v>
      </c>
      <c r="G8" s="77">
        <f t="shared" si="0"/>
        <v>0</v>
      </c>
      <c r="H8" s="130">
        <v>0</v>
      </c>
      <c r="I8" s="74"/>
    </row>
    <row r="9" spans="1:9" s="33" customFormat="1" ht="16.5" customHeight="1">
      <c r="A9" s="38">
        <v>20502</v>
      </c>
      <c r="B9" s="39" t="s">
        <v>80</v>
      </c>
      <c r="C9" s="78">
        <v>0</v>
      </c>
      <c r="D9" s="78">
        <v>0</v>
      </c>
      <c r="E9" s="78">
        <v>0</v>
      </c>
      <c r="F9" s="78">
        <v>0</v>
      </c>
      <c r="G9" s="77">
        <f t="shared" si="0"/>
        <v>0</v>
      </c>
      <c r="H9" s="130">
        <v>0</v>
      </c>
      <c r="I9" s="74"/>
    </row>
    <row r="10" spans="1:9" s="33" customFormat="1" ht="16.5" customHeight="1">
      <c r="A10" s="38">
        <v>2050201</v>
      </c>
      <c r="B10" s="39" t="s">
        <v>81</v>
      </c>
      <c r="C10" s="78">
        <v>0</v>
      </c>
      <c r="D10" s="78">
        <v>0</v>
      </c>
      <c r="E10" s="78">
        <v>0</v>
      </c>
      <c r="F10" s="78">
        <v>0</v>
      </c>
      <c r="G10" s="77">
        <f t="shared" si="0"/>
        <v>0</v>
      </c>
      <c r="H10" s="130">
        <v>0</v>
      </c>
      <c r="I10" s="74"/>
    </row>
    <row r="11" spans="1:9" s="33" customFormat="1" ht="16.5" customHeight="1">
      <c r="A11" s="38">
        <v>2050202</v>
      </c>
      <c r="B11" s="39" t="s">
        <v>82</v>
      </c>
      <c r="C11" s="78">
        <v>30.73</v>
      </c>
      <c r="D11" s="78">
        <f aca="true" t="shared" si="1" ref="D11:D32">E11+F11</f>
        <v>0</v>
      </c>
      <c r="E11" s="78">
        <v>0</v>
      </c>
      <c r="F11" s="78">
        <v>0</v>
      </c>
      <c r="G11" s="77">
        <f t="shared" si="0"/>
        <v>-30.73</v>
      </c>
      <c r="H11" s="129">
        <f aca="true" t="shared" si="2" ref="H11:H32">G11/C11</f>
        <v>-1</v>
      </c>
      <c r="I11" s="74"/>
    </row>
    <row r="12" spans="1:9" s="33" customFormat="1" ht="16.5" customHeight="1">
      <c r="A12" s="38">
        <v>2050203</v>
      </c>
      <c r="B12" s="39" t="s">
        <v>83</v>
      </c>
      <c r="C12" s="78">
        <v>1026.05</v>
      </c>
      <c r="D12" s="78">
        <f t="shared" si="1"/>
        <v>933.65</v>
      </c>
      <c r="E12" s="79">
        <v>933.65</v>
      </c>
      <c r="F12" s="78">
        <v>0</v>
      </c>
      <c r="G12" s="77">
        <f t="shared" si="0"/>
        <v>-92.39999999999998</v>
      </c>
      <c r="H12" s="129">
        <f t="shared" si="2"/>
        <v>-0.09005409093124114</v>
      </c>
      <c r="I12" s="74"/>
    </row>
    <row r="13" spans="1:9" s="33" customFormat="1" ht="16.5" customHeight="1">
      <c r="A13" s="38">
        <v>20503</v>
      </c>
      <c r="B13" s="39" t="s">
        <v>84</v>
      </c>
      <c r="C13" s="78">
        <v>0</v>
      </c>
      <c r="D13" s="78">
        <f t="shared" si="1"/>
        <v>0</v>
      </c>
      <c r="E13" s="78">
        <v>0</v>
      </c>
      <c r="F13" s="78">
        <v>0</v>
      </c>
      <c r="G13" s="77">
        <f t="shared" si="0"/>
        <v>0</v>
      </c>
      <c r="H13" s="129"/>
      <c r="I13" s="74"/>
    </row>
    <row r="14" spans="1:9" s="33" customFormat="1" ht="16.5" customHeight="1">
      <c r="A14" s="38">
        <v>2050303</v>
      </c>
      <c r="B14" s="39" t="s">
        <v>85</v>
      </c>
      <c r="C14" s="78">
        <v>3.77</v>
      </c>
      <c r="D14" s="78">
        <f t="shared" si="1"/>
        <v>0</v>
      </c>
      <c r="E14" s="78">
        <v>0</v>
      </c>
      <c r="F14" s="78">
        <v>0</v>
      </c>
      <c r="G14" s="77">
        <f t="shared" si="0"/>
        <v>-3.77</v>
      </c>
      <c r="H14" s="129">
        <f t="shared" si="2"/>
        <v>-1</v>
      </c>
      <c r="I14" s="74"/>
    </row>
    <row r="15" spans="1:9" s="33" customFormat="1" ht="16.5" customHeight="1">
      <c r="A15" s="38">
        <v>20507</v>
      </c>
      <c r="B15" s="39" t="s">
        <v>86</v>
      </c>
      <c r="C15" s="78">
        <v>0</v>
      </c>
      <c r="D15" s="78">
        <f t="shared" si="1"/>
        <v>0</v>
      </c>
      <c r="E15" s="78">
        <v>0</v>
      </c>
      <c r="F15" s="78">
        <v>0</v>
      </c>
      <c r="G15" s="77">
        <f t="shared" si="0"/>
        <v>0</v>
      </c>
      <c r="H15" s="129"/>
      <c r="I15" s="74"/>
    </row>
    <row r="16" spans="1:9" s="33" customFormat="1" ht="16.5" customHeight="1">
      <c r="A16" s="38">
        <v>2050799</v>
      </c>
      <c r="B16" s="39" t="s">
        <v>87</v>
      </c>
      <c r="C16" s="78">
        <v>0.2</v>
      </c>
      <c r="D16" s="78">
        <f t="shared" si="1"/>
        <v>0</v>
      </c>
      <c r="E16" s="78">
        <v>0</v>
      </c>
      <c r="F16" s="78">
        <v>0</v>
      </c>
      <c r="G16" s="77">
        <f t="shared" si="0"/>
        <v>-0.2</v>
      </c>
      <c r="H16" s="129">
        <f t="shared" si="2"/>
        <v>-1</v>
      </c>
      <c r="I16" s="74"/>
    </row>
    <row r="17" spans="1:9" s="33" customFormat="1" ht="16.5" customHeight="1">
      <c r="A17" s="38">
        <v>207</v>
      </c>
      <c r="B17" s="39" t="s">
        <v>88</v>
      </c>
      <c r="C17" s="78">
        <v>4.47</v>
      </c>
      <c r="D17" s="78">
        <f t="shared" si="1"/>
        <v>0</v>
      </c>
      <c r="E17" s="78">
        <v>0</v>
      </c>
      <c r="F17" s="78">
        <v>0</v>
      </c>
      <c r="G17" s="77">
        <f t="shared" si="0"/>
        <v>-4.47</v>
      </c>
      <c r="H17" s="129">
        <f t="shared" si="2"/>
        <v>-1</v>
      </c>
      <c r="I17" s="74"/>
    </row>
    <row r="18" spans="1:9" s="33" customFormat="1" ht="16.5" customHeight="1">
      <c r="A18" s="38">
        <v>20703</v>
      </c>
      <c r="B18" s="39" t="s">
        <v>89</v>
      </c>
      <c r="C18" s="78">
        <v>0</v>
      </c>
      <c r="D18" s="78">
        <f t="shared" si="1"/>
        <v>0</v>
      </c>
      <c r="E18" s="78">
        <v>0</v>
      </c>
      <c r="F18" s="78">
        <v>0</v>
      </c>
      <c r="G18" s="77">
        <f t="shared" si="0"/>
        <v>0</v>
      </c>
      <c r="H18" s="129"/>
      <c r="I18" s="74"/>
    </row>
    <row r="19" spans="1:9" s="33" customFormat="1" ht="16.5" customHeight="1">
      <c r="A19" s="38">
        <v>2070307</v>
      </c>
      <c r="B19" s="39" t="s">
        <v>90</v>
      </c>
      <c r="C19" s="78">
        <v>3.51</v>
      </c>
      <c r="D19" s="78">
        <f t="shared" si="1"/>
        <v>0</v>
      </c>
      <c r="E19" s="78">
        <v>0</v>
      </c>
      <c r="F19" s="78">
        <v>0</v>
      </c>
      <c r="G19" s="77">
        <f t="shared" si="0"/>
        <v>-3.51</v>
      </c>
      <c r="H19" s="129">
        <f t="shared" si="2"/>
        <v>-1</v>
      </c>
      <c r="I19" s="74"/>
    </row>
    <row r="20" spans="1:9" s="33" customFormat="1" ht="16.5" customHeight="1">
      <c r="A20" s="38">
        <v>2070308</v>
      </c>
      <c r="B20" s="39" t="s">
        <v>91</v>
      </c>
      <c r="C20" s="78">
        <v>0.96</v>
      </c>
      <c r="D20" s="78">
        <f t="shared" si="1"/>
        <v>0</v>
      </c>
      <c r="E20" s="78">
        <v>0</v>
      </c>
      <c r="F20" s="78">
        <v>0</v>
      </c>
      <c r="G20" s="77">
        <f t="shared" si="0"/>
        <v>-0.96</v>
      </c>
      <c r="H20" s="129">
        <f t="shared" si="2"/>
        <v>-1</v>
      </c>
      <c r="I20" s="74"/>
    </row>
    <row r="21" spans="1:9" s="33" customFormat="1" ht="16.5" customHeight="1">
      <c r="A21" s="38">
        <v>208</v>
      </c>
      <c r="B21" s="39" t="s">
        <v>92</v>
      </c>
      <c r="C21" s="78">
        <v>160.18</v>
      </c>
      <c r="D21" s="78">
        <f>D22</f>
        <v>193.02</v>
      </c>
      <c r="E21" s="78">
        <f>E22</f>
        <v>193.02</v>
      </c>
      <c r="F21" s="78">
        <v>0</v>
      </c>
      <c r="G21" s="77">
        <f t="shared" si="0"/>
        <v>32.84</v>
      </c>
      <c r="H21" s="129">
        <f t="shared" si="2"/>
        <v>0.20501935322761894</v>
      </c>
      <c r="I21" s="74"/>
    </row>
    <row r="22" spans="1:9" s="33" customFormat="1" ht="16.5" customHeight="1">
      <c r="A22" s="38">
        <v>20805</v>
      </c>
      <c r="B22" s="39" t="s">
        <v>93</v>
      </c>
      <c r="C22" s="78">
        <v>0</v>
      </c>
      <c r="D22" s="78">
        <f t="shared" si="1"/>
        <v>193.02</v>
      </c>
      <c r="E22" s="78">
        <v>193.02</v>
      </c>
      <c r="F22" s="78">
        <v>0</v>
      </c>
      <c r="G22" s="77">
        <f t="shared" si="0"/>
        <v>193.02</v>
      </c>
      <c r="H22" s="129"/>
      <c r="I22" s="74"/>
    </row>
    <row r="23" spans="1:9" s="33" customFormat="1" ht="16.5" customHeight="1">
      <c r="A23" s="38">
        <v>2080505</v>
      </c>
      <c r="B23" s="40" t="s">
        <v>94</v>
      </c>
      <c r="C23" s="78">
        <v>116.95</v>
      </c>
      <c r="D23" s="78">
        <f t="shared" si="1"/>
        <v>121.39</v>
      </c>
      <c r="E23" s="79">
        <v>121.39</v>
      </c>
      <c r="F23" s="78">
        <v>0</v>
      </c>
      <c r="G23" s="77">
        <f t="shared" si="0"/>
        <v>4.439999999999998</v>
      </c>
      <c r="H23" s="129">
        <f t="shared" si="2"/>
        <v>0.037964942283026916</v>
      </c>
      <c r="I23" s="74"/>
    </row>
    <row r="24" spans="1:9" s="33" customFormat="1" ht="16.5" customHeight="1">
      <c r="A24" s="38">
        <v>2080506</v>
      </c>
      <c r="B24" s="41" t="s">
        <v>57</v>
      </c>
      <c r="C24" s="78"/>
      <c r="D24" s="78">
        <f t="shared" si="1"/>
        <v>48.56</v>
      </c>
      <c r="E24" s="79">
        <v>48.56</v>
      </c>
      <c r="F24" s="78">
        <v>0</v>
      </c>
      <c r="G24" s="77">
        <f t="shared" si="0"/>
        <v>48.56</v>
      </c>
      <c r="H24" s="129"/>
      <c r="I24" s="74"/>
    </row>
    <row r="25" spans="1:9" s="33" customFormat="1" ht="16.5" customHeight="1">
      <c r="A25" s="38">
        <v>2080599</v>
      </c>
      <c r="B25" s="40" t="s">
        <v>95</v>
      </c>
      <c r="C25" s="78">
        <v>43.23</v>
      </c>
      <c r="D25" s="78">
        <f t="shared" si="1"/>
        <v>23.07</v>
      </c>
      <c r="E25" s="79">
        <v>23.07</v>
      </c>
      <c r="F25" s="78">
        <v>0</v>
      </c>
      <c r="G25" s="77">
        <f t="shared" si="0"/>
        <v>-20.159999999999997</v>
      </c>
      <c r="H25" s="129">
        <f t="shared" si="2"/>
        <v>-0.4663428174878556</v>
      </c>
      <c r="I25" s="74"/>
    </row>
    <row r="26" spans="1:9" s="33" customFormat="1" ht="16.5" customHeight="1">
      <c r="A26" s="38">
        <v>210</v>
      </c>
      <c r="B26" s="40" t="s">
        <v>96</v>
      </c>
      <c r="C26" s="78">
        <v>87.46</v>
      </c>
      <c r="D26" s="78">
        <f t="shared" si="1"/>
        <v>90.72</v>
      </c>
      <c r="E26" s="78">
        <v>90.72</v>
      </c>
      <c r="F26" s="78">
        <v>0</v>
      </c>
      <c r="G26" s="77">
        <f t="shared" si="0"/>
        <v>3.260000000000005</v>
      </c>
      <c r="H26" s="129">
        <f t="shared" si="2"/>
        <v>0.037274182483421056</v>
      </c>
      <c r="I26" s="74"/>
    </row>
    <row r="27" spans="1:9" s="33" customFormat="1" ht="16.5" customHeight="1">
      <c r="A27" s="38">
        <v>2101102</v>
      </c>
      <c r="B27" s="39" t="s">
        <v>97</v>
      </c>
      <c r="C27" s="78">
        <v>46.78</v>
      </c>
      <c r="D27" s="78">
        <f t="shared" si="1"/>
        <v>48.56</v>
      </c>
      <c r="E27" s="79">
        <v>48.56</v>
      </c>
      <c r="F27" s="78">
        <v>0</v>
      </c>
      <c r="G27" s="77">
        <f t="shared" si="0"/>
        <v>1.7800000000000011</v>
      </c>
      <c r="H27" s="129">
        <f t="shared" si="2"/>
        <v>0.038050448909790535</v>
      </c>
      <c r="I27" s="74"/>
    </row>
    <row r="28" spans="1:9" s="33" customFormat="1" ht="16.5" customHeight="1">
      <c r="A28" s="38">
        <v>2101103</v>
      </c>
      <c r="B28" s="39" t="s">
        <v>98</v>
      </c>
      <c r="C28" s="78">
        <v>40.68</v>
      </c>
      <c r="D28" s="78">
        <f t="shared" si="1"/>
        <v>42.16</v>
      </c>
      <c r="E28" s="79">
        <v>42.16</v>
      </c>
      <c r="F28" s="78">
        <v>0</v>
      </c>
      <c r="G28" s="77">
        <f t="shared" si="0"/>
        <v>1.4799999999999969</v>
      </c>
      <c r="H28" s="129">
        <f t="shared" si="2"/>
        <v>0.03638151425762037</v>
      </c>
      <c r="I28" s="74"/>
    </row>
    <row r="29" spans="1:9" s="33" customFormat="1" ht="16.5" customHeight="1">
      <c r="A29" s="38">
        <v>221</v>
      </c>
      <c r="B29" s="39" t="s">
        <v>99</v>
      </c>
      <c r="C29" s="78">
        <v>139.34</v>
      </c>
      <c r="D29" s="78">
        <f t="shared" si="1"/>
        <v>144.9</v>
      </c>
      <c r="E29" s="78">
        <f>E30</f>
        <v>144.9</v>
      </c>
      <c r="F29" s="78">
        <v>0</v>
      </c>
      <c r="G29" s="77">
        <f t="shared" si="0"/>
        <v>5.560000000000002</v>
      </c>
      <c r="H29" s="129">
        <f t="shared" si="2"/>
        <v>0.03990239701449693</v>
      </c>
      <c r="I29" s="74"/>
    </row>
    <row r="30" spans="1:9" s="33" customFormat="1" ht="16.5" customHeight="1">
      <c r="A30" s="38">
        <v>22102</v>
      </c>
      <c r="B30" s="39" t="s">
        <v>100</v>
      </c>
      <c r="C30" s="78">
        <v>139.34</v>
      </c>
      <c r="D30" s="78">
        <f t="shared" si="1"/>
        <v>144.9</v>
      </c>
      <c r="E30" s="78">
        <v>144.9</v>
      </c>
      <c r="F30" s="78">
        <v>0</v>
      </c>
      <c r="G30" s="77">
        <f t="shared" si="0"/>
        <v>5.560000000000002</v>
      </c>
      <c r="H30" s="129">
        <f t="shared" si="2"/>
        <v>0.03990239701449693</v>
      </c>
      <c r="I30" s="74"/>
    </row>
    <row r="31" spans="1:9" s="33" customFormat="1" ht="16.5" customHeight="1">
      <c r="A31" s="38">
        <v>2210201</v>
      </c>
      <c r="B31" s="39" t="s">
        <v>101</v>
      </c>
      <c r="C31" s="78">
        <v>81.86</v>
      </c>
      <c r="D31" s="78">
        <f t="shared" si="1"/>
        <v>84.38</v>
      </c>
      <c r="E31" s="79">
        <v>84.38</v>
      </c>
      <c r="F31" s="78">
        <v>0</v>
      </c>
      <c r="G31" s="77">
        <f t="shared" si="0"/>
        <v>2.519999999999996</v>
      </c>
      <c r="H31" s="129">
        <f t="shared" si="2"/>
        <v>0.030784265819692107</v>
      </c>
      <c r="I31" s="74"/>
    </row>
    <row r="32" spans="1:9" s="33" customFormat="1" ht="16.5" customHeight="1">
      <c r="A32" s="38">
        <v>2210203</v>
      </c>
      <c r="B32" s="39" t="s">
        <v>102</v>
      </c>
      <c r="C32" s="78">
        <v>57.48</v>
      </c>
      <c r="D32" s="78">
        <f t="shared" si="1"/>
        <v>60.53</v>
      </c>
      <c r="E32" s="78">
        <v>60.53</v>
      </c>
      <c r="F32" s="78">
        <v>0</v>
      </c>
      <c r="G32" s="77">
        <f t="shared" si="0"/>
        <v>3.0500000000000043</v>
      </c>
      <c r="H32" s="129">
        <f t="shared" si="2"/>
        <v>0.053061934585943014</v>
      </c>
      <c r="I32" s="74"/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">
      <selection activeCell="D20" sqref="D20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4.25390625" style="132" customWidth="1"/>
    <col min="4" max="4" width="16.875" style="132" customWidth="1"/>
    <col min="5" max="5" width="18.50390625" style="132" customWidth="1"/>
    <col min="6" max="16384" width="9.00390625" style="4" customWidth="1"/>
  </cols>
  <sheetData>
    <row r="1" ht="14.25">
      <c r="A1" s="4" t="s">
        <v>103</v>
      </c>
    </row>
    <row r="2" spans="1:5" s="14" customFormat="1" ht="34.5" customHeight="1">
      <c r="A2" s="91" t="s">
        <v>104</v>
      </c>
      <c r="B2" s="91"/>
      <c r="C2" s="91"/>
      <c r="D2" s="91"/>
      <c r="E2" s="91"/>
    </row>
    <row r="3" ht="19.5" customHeight="1">
      <c r="E3" s="132" t="s">
        <v>2</v>
      </c>
    </row>
    <row r="4" spans="1:5" ht="14.25">
      <c r="A4" s="104" t="s">
        <v>105</v>
      </c>
      <c r="B4" s="104"/>
      <c r="C4" s="133" t="s">
        <v>106</v>
      </c>
      <c r="D4" s="133"/>
      <c r="E4" s="133"/>
    </row>
    <row r="5" spans="1:5" ht="14.25">
      <c r="A5" s="29" t="s">
        <v>45</v>
      </c>
      <c r="B5" s="29" t="s">
        <v>46</v>
      </c>
      <c r="C5" s="134" t="s">
        <v>51</v>
      </c>
      <c r="D5" s="134" t="s">
        <v>107</v>
      </c>
      <c r="E5" s="134" t="s">
        <v>108</v>
      </c>
    </row>
    <row r="6" spans="1:5" ht="14.25">
      <c r="A6" s="104" t="s">
        <v>109</v>
      </c>
      <c r="B6" s="104"/>
      <c r="C6" s="131">
        <f>C7+C21+C49+C61</f>
        <v>1362.2899999999997</v>
      </c>
      <c r="D6" s="131">
        <f>D7+D21+D49+D61</f>
        <v>1259.0099999999998</v>
      </c>
      <c r="E6" s="131">
        <f>E7+E21+E49+E61</f>
        <v>103.28</v>
      </c>
    </row>
    <row r="7" spans="1:5" ht="14.25">
      <c r="A7" s="8">
        <v>301</v>
      </c>
      <c r="B7" s="30" t="s">
        <v>110</v>
      </c>
      <c r="C7" s="131">
        <f>SUM(C8:C20)</f>
        <v>1227.4899999999998</v>
      </c>
      <c r="D7" s="131">
        <f>SUM(D8:D20)</f>
        <v>1227.4899999999998</v>
      </c>
      <c r="E7" s="131">
        <f>SUM(E8:E20)</f>
        <v>0</v>
      </c>
    </row>
    <row r="8" spans="1:5" ht="14.25">
      <c r="A8" s="8">
        <v>30101</v>
      </c>
      <c r="B8" s="9" t="s">
        <v>111</v>
      </c>
      <c r="C8" s="80">
        <f>D8+E8</f>
        <v>337.57</v>
      </c>
      <c r="D8" s="80">
        <v>337.57</v>
      </c>
      <c r="E8" s="80">
        <v>0</v>
      </c>
    </row>
    <row r="9" spans="1:5" ht="14.25">
      <c r="A9" s="8">
        <v>30102</v>
      </c>
      <c r="B9" s="9" t="s">
        <v>112</v>
      </c>
      <c r="C9" s="80">
        <f aca="true" t="shared" si="0" ref="C9:C20">D9+E9</f>
        <v>377.5</v>
      </c>
      <c r="D9" s="80">
        <v>377.5</v>
      </c>
      <c r="E9" s="80">
        <v>0</v>
      </c>
    </row>
    <row r="10" spans="1:5" ht="14.25">
      <c r="A10" s="8">
        <v>30103</v>
      </c>
      <c r="B10" s="9" t="s">
        <v>113</v>
      </c>
      <c r="C10" s="80">
        <f t="shared" si="0"/>
        <v>113.4</v>
      </c>
      <c r="D10" s="80">
        <v>113.4</v>
      </c>
      <c r="E10" s="80">
        <v>0</v>
      </c>
    </row>
    <row r="11" spans="1:5" ht="14.25">
      <c r="A11" s="8">
        <v>30106</v>
      </c>
      <c r="B11" s="9" t="s">
        <v>114</v>
      </c>
      <c r="C11" s="80">
        <f t="shared" si="0"/>
        <v>0</v>
      </c>
      <c r="D11" s="80">
        <v>0</v>
      </c>
      <c r="E11" s="80">
        <v>0</v>
      </c>
    </row>
    <row r="12" spans="1:5" ht="14.25">
      <c r="A12" s="8">
        <v>30107</v>
      </c>
      <c r="B12" s="9" t="s">
        <v>115</v>
      </c>
      <c r="C12" s="80">
        <f t="shared" si="0"/>
        <v>0</v>
      </c>
      <c r="D12" s="80">
        <v>0</v>
      </c>
      <c r="E12" s="80">
        <v>0</v>
      </c>
    </row>
    <row r="13" spans="1:5" ht="14.25">
      <c r="A13" s="8">
        <v>30108</v>
      </c>
      <c r="B13" s="9" t="s">
        <v>116</v>
      </c>
      <c r="C13" s="80">
        <f t="shared" si="0"/>
        <v>121.4</v>
      </c>
      <c r="D13" s="80">
        <v>121.4</v>
      </c>
      <c r="E13" s="80">
        <v>0</v>
      </c>
    </row>
    <row r="14" spans="1:5" ht="14.25">
      <c r="A14" s="8">
        <v>30109</v>
      </c>
      <c r="B14" s="9" t="s">
        <v>117</v>
      </c>
      <c r="C14" s="80">
        <f t="shared" si="0"/>
        <v>48.56</v>
      </c>
      <c r="D14" s="80">
        <v>48.56</v>
      </c>
      <c r="E14" s="80">
        <v>0</v>
      </c>
    </row>
    <row r="15" spans="1:5" ht="14.25">
      <c r="A15" s="8">
        <v>30110</v>
      </c>
      <c r="B15" s="9" t="s">
        <v>118</v>
      </c>
      <c r="C15" s="80">
        <f t="shared" si="0"/>
        <v>48.56</v>
      </c>
      <c r="D15" s="80">
        <v>48.56</v>
      </c>
      <c r="E15" s="80">
        <v>0</v>
      </c>
    </row>
    <row r="16" spans="1:5" ht="14.25">
      <c r="A16" s="8">
        <v>30111</v>
      </c>
      <c r="B16" s="9" t="s">
        <v>119</v>
      </c>
      <c r="C16" s="80">
        <f t="shared" si="0"/>
        <v>42.16</v>
      </c>
      <c r="D16" s="80">
        <v>42.16</v>
      </c>
      <c r="E16" s="80">
        <v>0</v>
      </c>
    </row>
    <row r="17" spans="1:5" ht="14.25">
      <c r="A17" s="8">
        <v>30112</v>
      </c>
      <c r="B17" s="9" t="s">
        <v>120</v>
      </c>
      <c r="C17" s="80">
        <f t="shared" si="0"/>
        <v>9.71</v>
      </c>
      <c r="D17" s="80">
        <v>9.71</v>
      </c>
      <c r="E17" s="80">
        <v>0</v>
      </c>
    </row>
    <row r="18" spans="1:5" ht="14.25">
      <c r="A18" s="8">
        <v>30113</v>
      </c>
      <c r="B18" s="9" t="s">
        <v>121</v>
      </c>
      <c r="C18" s="80">
        <f t="shared" si="0"/>
        <v>84.38</v>
      </c>
      <c r="D18" s="80">
        <v>84.38</v>
      </c>
      <c r="E18" s="80">
        <v>0</v>
      </c>
    </row>
    <row r="19" spans="1:5" ht="14.25">
      <c r="A19" s="8">
        <v>30114</v>
      </c>
      <c r="B19" s="9" t="s">
        <v>122</v>
      </c>
      <c r="C19" s="80">
        <f t="shared" si="0"/>
        <v>0</v>
      </c>
      <c r="D19" s="80">
        <v>0</v>
      </c>
      <c r="E19" s="80">
        <v>0</v>
      </c>
    </row>
    <row r="20" spans="1:5" ht="14.25">
      <c r="A20" s="8">
        <v>30199</v>
      </c>
      <c r="B20" s="9" t="s">
        <v>123</v>
      </c>
      <c r="C20" s="80">
        <f t="shared" si="0"/>
        <v>44.25</v>
      </c>
      <c r="D20" s="80">
        <v>44.25</v>
      </c>
      <c r="E20" s="80">
        <v>0</v>
      </c>
    </row>
    <row r="21" spans="1:5" ht="14.25">
      <c r="A21" s="8">
        <v>302</v>
      </c>
      <c r="B21" s="30" t="s">
        <v>124</v>
      </c>
      <c r="C21" s="131">
        <f>SUM(C22:C48)</f>
        <v>103.28</v>
      </c>
      <c r="D21" s="131">
        <f>SUM(D22:D48)</f>
        <v>0</v>
      </c>
      <c r="E21" s="131">
        <f>SUM(E22:E48)</f>
        <v>103.28</v>
      </c>
    </row>
    <row r="22" spans="1:5" ht="14.25">
      <c r="A22" s="8">
        <v>30201</v>
      </c>
      <c r="B22" s="9" t="s">
        <v>125</v>
      </c>
      <c r="C22" s="80">
        <f aca="true" t="shared" si="1" ref="C22:C48">D22+E22</f>
        <v>25.56</v>
      </c>
      <c r="D22" s="80">
        <v>0</v>
      </c>
      <c r="E22" s="80">
        <v>25.56</v>
      </c>
    </row>
    <row r="23" spans="1:5" ht="14.25">
      <c r="A23" s="8">
        <v>30202</v>
      </c>
      <c r="B23" s="9" t="s">
        <v>126</v>
      </c>
      <c r="C23" s="80">
        <f t="shared" si="1"/>
        <v>3.16</v>
      </c>
      <c r="D23" s="80">
        <v>0</v>
      </c>
      <c r="E23" s="80">
        <v>3.16</v>
      </c>
    </row>
    <row r="24" spans="1:5" ht="14.25">
      <c r="A24" s="8">
        <v>30203</v>
      </c>
      <c r="B24" s="9" t="s">
        <v>127</v>
      </c>
      <c r="C24" s="80">
        <f t="shared" si="1"/>
        <v>0.5</v>
      </c>
      <c r="D24" s="80">
        <v>0</v>
      </c>
      <c r="E24" s="80">
        <v>0.5</v>
      </c>
    </row>
    <row r="25" spans="1:5" ht="14.25">
      <c r="A25" s="8">
        <v>30204</v>
      </c>
      <c r="B25" s="9" t="s">
        <v>128</v>
      </c>
      <c r="C25" s="80">
        <f t="shared" si="1"/>
        <v>0</v>
      </c>
      <c r="D25" s="80">
        <v>0</v>
      </c>
      <c r="E25" s="80">
        <v>0</v>
      </c>
    </row>
    <row r="26" spans="1:5" ht="14.25">
      <c r="A26" s="8">
        <v>30205</v>
      </c>
      <c r="B26" s="9" t="s">
        <v>129</v>
      </c>
      <c r="C26" s="80">
        <f t="shared" si="1"/>
        <v>3.05</v>
      </c>
      <c r="D26" s="80">
        <v>0</v>
      </c>
      <c r="E26" s="80">
        <v>3.05</v>
      </c>
    </row>
    <row r="27" spans="1:5" ht="14.25">
      <c r="A27" s="8">
        <v>30206</v>
      </c>
      <c r="B27" s="9" t="s">
        <v>130</v>
      </c>
      <c r="C27" s="80">
        <f t="shared" si="1"/>
        <v>2.92</v>
      </c>
      <c r="D27" s="80">
        <v>0</v>
      </c>
      <c r="E27" s="80">
        <v>2.92</v>
      </c>
    </row>
    <row r="28" spans="1:5" ht="14.25">
      <c r="A28" s="8">
        <v>30207</v>
      </c>
      <c r="B28" s="9" t="s">
        <v>131</v>
      </c>
      <c r="C28" s="80">
        <f t="shared" si="1"/>
        <v>2.92</v>
      </c>
      <c r="D28" s="80">
        <v>0</v>
      </c>
      <c r="E28" s="80">
        <v>2.92</v>
      </c>
    </row>
    <row r="29" spans="1:5" ht="14.25">
      <c r="A29" s="8">
        <v>30208</v>
      </c>
      <c r="B29" s="9" t="s">
        <v>132</v>
      </c>
      <c r="C29" s="80">
        <f t="shared" si="1"/>
        <v>38.66</v>
      </c>
      <c r="D29" s="80">
        <v>0</v>
      </c>
      <c r="E29" s="80">
        <v>38.66</v>
      </c>
    </row>
    <row r="30" spans="1:5" ht="14.25">
      <c r="A30" s="8">
        <v>30209</v>
      </c>
      <c r="B30" s="9" t="s">
        <v>133</v>
      </c>
      <c r="C30" s="80">
        <f t="shared" si="1"/>
        <v>0</v>
      </c>
      <c r="D30" s="80">
        <v>0</v>
      </c>
      <c r="E30" s="80">
        <v>0</v>
      </c>
    </row>
    <row r="31" spans="1:5" ht="14.25">
      <c r="A31" s="8">
        <v>30211</v>
      </c>
      <c r="B31" s="9" t="s">
        <v>134</v>
      </c>
      <c r="C31" s="80">
        <f t="shared" si="1"/>
        <v>4.65</v>
      </c>
      <c r="D31" s="80">
        <v>0</v>
      </c>
      <c r="E31" s="80">
        <v>4.65</v>
      </c>
    </row>
    <row r="32" spans="1:5" ht="14.25">
      <c r="A32" s="8">
        <v>30212</v>
      </c>
      <c r="B32" s="9" t="s">
        <v>135</v>
      </c>
      <c r="C32" s="80">
        <f t="shared" si="1"/>
        <v>0</v>
      </c>
      <c r="D32" s="80">
        <v>0</v>
      </c>
      <c r="E32" s="80">
        <v>0</v>
      </c>
    </row>
    <row r="33" spans="1:5" ht="14.25">
      <c r="A33" s="8">
        <v>30213</v>
      </c>
      <c r="B33" s="9" t="s">
        <v>136</v>
      </c>
      <c r="C33" s="80">
        <f t="shared" si="1"/>
        <v>6.3</v>
      </c>
      <c r="D33" s="80">
        <v>0</v>
      </c>
      <c r="E33" s="80">
        <v>6.3</v>
      </c>
    </row>
    <row r="34" spans="1:5" ht="14.25">
      <c r="A34" s="8">
        <v>30214</v>
      </c>
      <c r="B34" s="9" t="s">
        <v>137</v>
      </c>
      <c r="C34" s="80">
        <f t="shared" si="1"/>
        <v>0</v>
      </c>
      <c r="D34" s="80">
        <v>0</v>
      </c>
      <c r="E34" s="80">
        <v>0</v>
      </c>
    </row>
    <row r="35" spans="1:5" ht="14.25">
      <c r="A35" s="8">
        <v>30215</v>
      </c>
      <c r="B35" s="9" t="s">
        <v>138</v>
      </c>
      <c r="C35" s="80">
        <f t="shared" si="1"/>
        <v>0</v>
      </c>
      <c r="D35" s="80">
        <v>0</v>
      </c>
      <c r="E35" s="80">
        <v>0</v>
      </c>
    </row>
    <row r="36" spans="1:5" ht="14.25">
      <c r="A36" s="8">
        <v>30216</v>
      </c>
      <c r="B36" s="9" t="s">
        <v>139</v>
      </c>
      <c r="C36" s="80">
        <f t="shared" si="1"/>
        <v>9.93</v>
      </c>
      <c r="D36" s="80">
        <v>0</v>
      </c>
      <c r="E36" s="80">
        <v>9.93</v>
      </c>
    </row>
    <row r="37" spans="1:5" ht="14.25">
      <c r="A37" s="8">
        <v>30217</v>
      </c>
      <c r="B37" s="9" t="s">
        <v>140</v>
      </c>
      <c r="C37" s="80">
        <f t="shared" si="1"/>
        <v>1.8</v>
      </c>
      <c r="D37" s="80">
        <v>0</v>
      </c>
      <c r="E37" s="80">
        <v>1.8</v>
      </c>
    </row>
    <row r="38" spans="1:5" ht="14.25">
      <c r="A38" s="8">
        <v>30218</v>
      </c>
      <c r="B38" s="9" t="s">
        <v>141</v>
      </c>
      <c r="C38" s="80">
        <f t="shared" si="1"/>
        <v>0</v>
      </c>
      <c r="D38" s="80">
        <v>0</v>
      </c>
      <c r="E38" s="80">
        <v>0</v>
      </c>
    </row>
    <row r="39" spans="1:5" ht="14.25">
      <c r="A39" s="8">
        <v>30224</v>
      </c>
      <c r="B39" s="9" t="s">
        <v>142</v>
      </c>
      <c r="C39" s="80">
        <f t="shared" si="1"/>
        <v>0</v>
      </c>
      <c r="D39" s="80">
        <v>0</v>
      </c>
      <c r="E39" s="80">
        <v>0</v>
      </c>
    </row>
    <row r="40" spans="1:5" ht="14.25">
      <c r="A40" s="8">
        <v>30225</v>
      </c>
      <c r="B40" s="9" t="s">
        <v>143</v>
      </c>
      <c r="C40" s="80">
        <f t="shared" si="1"/>
        <v>0</v>
      </c>
      <c r="D40" s="80">
        <v>0</v>
      </c>
      <c r="E40" s="80">
        <v>0</v>
      </c>
    </row>
    <row r="41" spans="1:5" ht="14.25">
      <c r="A41" s="8">
        <v>30226</v>
      </c>
      <c r="B41" s="9" t="s">
        <v>144</v>
      </c>
      <c r="C41" s="80">
        <f t="shared" si="1"/>
        <v>0</v>
      </c>
      <c r="D41" s="80">
        <v>0</v>
      </c>
      <c r="E41" s="80">
        <v>0</v>
      </c>
    </row>
    <row r="42" spans="1:5" ht="14.25">
      <c r="A42" s="8">
        <v>30227</v>
      </c>
      <c r="B42" s="9" t="s">
        <v>145</v>
      </c>
      <c r="C42" s="80">
        <f t="shared" si="1"/>
        <v>0</v>
      </c>
      <c r="D42" s="80">
        <v>0</v>
      </c>
      <c r="E42" s="80">
        <v>0</v>
      </c>
    </row>
    <row r="43" spans="1:5" ht="14.25">
      <c r="A43" s="8">
        <v>30228</v>
      </c>
      <c r="B43" s="9" t="s">
        <v>146</v>
      </c>
      <c r="C43" s="80">
        <f t="shared" si="1"/>
        <v>0.78</v>
      </c>
      <c r="D43" s="80">
        <v>0</v>
      </c>
      <c r="E43" s="80">
        <v>0.78</v>
      </c>
    </row>
    <row r="44" spans="1:5" ht="14.25">
      <c r="A44" s="8">
        <v>30229</v>
      </c>
      <c r="B44" s="9" t="s">
        <v>147</v>
      </c>
      <c r="C44" s="80">
        <f t="shared" si="1"/>
        <v>0</v>
      </c>
      <c r="D44" s="80">
        <v>0</v>
      </c>
      <c r="E44" s="80">
        <v>0</v>
      </c>
    </row>
    <row r="45" spans="1:5" ht="14.25">
      <c r="A45" s="8">
        <v>30231</v>
      </c>
      <c r="B45" s="9" t="s">
        <v>148</v>
      </c>
      <c r="C45" s="80">
        <f t="shared" si="1"/>
        <v>0</v>
      </c>
      <c r="D45" s="80">
        <v>0</v>
      </c>
      <c r="E45" s="80">
        <v>0</v>
      </c>
    </row>
    <row r="46" spans="1:5" ht="14.25">
      <c r="A46" s="8">
        <v>30239</v>
      </c>
      <c r="B46" s="9" t="s">
        <v>149</v>
      </c>
      <c r="C46" s="80">
        <f t="shared" si="1"/>
        <v>0</v>
      </c>
      <c r="D46" s="80">
        <v>0</v>
      </c>
      <c r="E46" s="80">
        <v>0</v>
      </c>
    </row>
    <row r="47" spans="1:5" ht="14.25">
      <c r="A47" s="8">
        <v>30240</v>
      </c>
      <c r="B47" s="9" t="s">
        <v>150</v>
      </c>
      <c r="C47" s="80">
        <f t="shared" si="1"/>
        <v>0</v>
      </c>
      <c r="D47" s="80">
        <v>0</v>
      </c>
      <c r="E47" s="80">
        <v>0</v>
      </c>
    </row>
    <row r="48" spans="1:5" ht="14.25">
      <c r="A48" s="8">
        <v>30299</v>
      </c>
      <c r="B48" s="9" t="s">
        <v>151</v>
      </c>
      <c r="C48" s="80">
        <f t="shared" si="1"/>
        <v>3.05</v>
      </c>
      <c r="D48" s="80">
        <v>0</v>
      </c>
      <c r="E48" s="80">
        <v>3.05</v>
      </c>
    </row>
    <row r="49" spans="1:5" ht="14.25">
      <c r="A49" s="8">
        <v>303</v>
      </c>
      <c r="B49" s="30" t="s">
        <v>152</v>
      </c>
      <c r="C49" s="131">
        <f>SUM(C50:C60)</f>
        <v>31.52</v>
      </c>
      <c r="D49" s="131">
        <f>SUM(D50:D60)</f>
        <v>31.52</v>
      </c>
      <c r="E49" s="131">
        <f>SUM(E50:E60)</f>
        <v>0</v>
      </c>
    </row>
    <row r="50" spans="1:5" ht="14.25">
      <c r="A50" s="8">
        <v>30301</v>
      </c>
      <c r="B50" s="9" t="s">
        <v>153</v>
      </c>
      <c r="C50" s="80">
        <f>D50+E50</f>
        <v>0</v>
      </c>
      <c r="D50" s="80">
        <v>0</v>
      </c>
      <c r="E50" s="80">
        <v>0</v>
      </c>
    </row>
    <row r="51" spans="1:5" ht="14.25">
      <c r="A51" s="8">
        <v>30302</v>
      </c>
      <c r="B51" s="9" t="s">
        <v>154</v>
      </c>
      <c r="C51" s="80">
        <f aca="true" t="shared" si="2" ref="C51:C60">D51+E51</f>
        <v>21</v>
      </c>
      <c r="D51" s="80">
        <v>21</v>
      </c>
      <c r="E51" s="80">
        <v>0</v>
      </c>
    </row>
    <row r="52" spans="1:5" ht="14.25">
      <c r="A52" s="8">
        <v>30303</v>
      </c>
      <c r="B52" s="9" t="s">
        <v>155</v>
      </c>
      <c r="C52" s="80">
        <f t="shared" si="2"/>
        <v>0</v>
      </c>
      <c r="D52" s="80">
        <v>0</v>
      </c>
      <c r="E52" s="80">
        <v>0</v>
      </c>
    </row>
    <row r="53" spans="1:5" ht="14.25">
      <c r="A53" s="8">
        <v>30304</v>
      </c>
      <c r="B53" s="9" t="s">
        <v>156</v>
      </c>
      <c r="C53" s="80">
        <f t="shared" si="2"/>
        <v>0</v>
      </c>
      <c r="D53" s="80">
        <v>0</v>
      </c>
      <c r="E53" s="80">
        <v>0</v>
      </c>
    </row>
    <row r="54" spans="1:5" ht="14.25">
      <c r="A54" s="8">
        <v>30305</v>
      </c>
      <c r="B54" s="9" t="s">
        <v>157</v>
      </c>
      <c r="C54" s="80">
        <f t="shared" si="2"/>
        <v>1.02</v>
      </c>
      <c r="D54" s="80">
        <v>1.02</v>
      </c>
      <c r="E54" s="80">
        <v>0</v>
      </c>
    </row>
    <row r="55" spans="1:5" ht="14.25">
      <c r="A55" s="8">
        <v>30306</v>
      </c>
      <c r="B55" s="9" t="s">
        <v>158</v>
      </c>
      <c r="C55" s="80">
        <f t="shared" si="2"/>
        <v>0</v>
      </c>
      <c r="D55" s="80">
        <v>0</v>
      </c>
      <c r="E55" s="80">
        <v>0</v>
      </c>
    </row>
    <row r="56" spans="1:5" ht="14.25">
      <c r="A56" s="8">
        <v>30307</v>
      </c>
      <c r="B56" s="9" t="s">
        <v>159</v>
      </c>
      <c r="C56" s="80">
        <f t="shared" si="2"/>
        <v>0</v>
      </c>
      <c r="D56" s="80">
        <v>0</v>
      </c>
      <c r="E56" s="80">
        <v>0</v>
      </c>
    </row>
    <row r="57" spans="1:5" ht="14.25">
      <c r="A57" s="8">
        <v>30308</v>
      </c>
      <c r="B57" s="9" t="s">
        <v>160</v>
      </c>
      <c r="C57" s="80">
        <f t="shared" si="2"/>
        <v>0</v>
      </c>
      <c r="D57" s="80">
        <v>0</v>
      </c>
      <c r="E57" s="80">
        <v>0</v>
      </c>
    </row>
    <row r="58" spans="1:5" ht="14.25">
      <c r="A58" s="8">
        <v>30309</v>
      </c>
      <c r="B58" s="9" t="s">
        <v>161</v>
      </c>
      <c r="C58" s="80">
        <f t="shared" si="2"/>
        <v>0</v>
      </c>
      <c r="D58" s="80">
        <v>0</v>
      </c>
      <c r="E58" s="80">
        <v>0</v>
      </c>
    </row>
    <row r="59" spans="1:5" ht="14.25">
      <c r="A59" s="8">
        <v>30310</v>
      </c>
      <c r="B59" s="9" t="s">
        <v>162</v>
      </c>
      <c r="C59" s="80">
        <f t="shared" si="2"/>
        <v>0</v>
      </c>
      <c r="D59" s="80">
        <v>0</v>
      </c>
      <c r="E59" s="80">
        <v>0</v>
      </c>
    </row>
    <row r="60" spans="1:5" ht="14.25">
      <c r="A60" s="8">
        <v>30399</v>
      </c>
      <c r="B60" s="9" t="s">
        <v>163</v>
      </c>
      <c r="C60" s="80">
        <f t="shared" si="2"/>
        <v>9.5</v>
      </c>
      <c r="D60" s="80">
        <v>9.5</v>
      </c>
      <c r="E60" s="80">
        <v>0</v>
      </c>
    </row>
    <row r="61" spans="1:5" ht="14.25">
      <c r="A61" s="8">
        <v>310</v>
      </c>
      <c r="B61" s="30" t="s">
        <v>164</v>
      </c>
      <c r="C61" s="131">
        <f>SUM(C62:C65)</f>
        <v>0</v>
      </c>
      <c r="D61" s="131">
        <f>SUM(D62:D65)</f>
        <v>0</v>
      </c>
      <c r="E61" s="131">
        <f>SUM(E62:E65)</f>
        <v>0</v>
      </c>
    </row>
    <row r="62" spans="1:5" ht="14.25">
      <c r="A62" s="8">
        <v>31002</v>
      </c>
      <c r="B62" s="9" t="s">
        <v>165</v>
      </c>
      <c r="C62" s="80">
        <f>D62+E62</f>
        <v>0</v>
      </c>
      <c r="D62" s="80">
        <v>0</v>
      </c>
      <c r="E62" s="80">
        <v>0</v>
      </c>
    </row>
    <row r="63" spans="1:5" ht="14.25">
      <c r="A63" s="8">
        <v>31003</v>
      </c>
      <c r="B63" s="9" t="s">
        <v>166</v>
      </c>
      <c r="C63" s="80">
        <f>D63+E63</f>
        <v>0</v>
      </c>
      <c r="D63" s="80">
        <v>0</v>
      </c>
      <c r="E63" s="80">
        <v>0</v>
      </c>
    </row>
    <row r="64" spans="1:5" ht="14.25">
      <c r="A64" s="8">
        <v>31007</v>
      </c>
      <c r="B64" s="9" t="s">
        <v>167</v>
      </c>
      <c r="C64" s="80">
        <f>D64+E64</f>
        <v>0</v>
      </c>
      <c r="D64" s="80">
        <v>0</v>
      </c>
      <c r="E64" s="80">
        <v>0</v>
      </c>
    </row>
    <row r="65" spans="1:5" ht="14.25">
      <c r="A65" s="8">
        <v>31099</v>
      </c>
      <c r="B65" s="9" t="s">
        <v>168</v>
      </c>
      <c r="C65" s="80">
        <f>D65+E65</f>
        <v>0</v>
      </c>
      <c r="D65" s="80">
        <v>0</v>
      </c>
      <c r="E65" s="80">
        <v>0</v>
      </c>
    </row>
  </sheetData>
  <sheetProtection/>
  <mergeCells count="4">
    <mergeCell ref="A2:E2"/>
    <mergeCell ref="A4:B4"/>
    <mergeCell ref="C4:E4"/>
    <mergeCell ref="A6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24" width="8.375" style="0" customWidth="1"/>
  </cols>
  <sheetData>
    <row r="1" ht="23.25" customHeight="1">
      <c r="A1" t="s">
        <v>169</v>
      </c>
    </row>
    <row r="2" spans="1:24" s="1" customFormat="1" ht="30.75" customHeight="1">
      <c r="A2" s="108" t="s">
        <v>170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ht="20.25" customHeight="1">
      <c r="W3" t="s">
        <v>2</v>
      </c>
    </row>
    <row r="4" spans="1:24" s="27" customFormat="1" ht="24.75" customHeight="1">
      <c r="A4" s="105" t="s">
        <v>171</v>
      </c>
      <c r="B4" s="105"/>
      <c r="C4" s="105"/>
      <c r="D4" s="105"/>
      <c r="E4" s="105"/>
      <c r="F4" s="105"/>
      <c r="G4" s="105"/>
      <c r="H4" s="105"/>
      <c r="I4" s="105" t="s">
        <v>70</v>
      </c>
      <c r="J4" s="105"/>
      <c r="K4" s="105"/>
      <c r="L4" s="105"/>
      <c r="M4" s="105"/>
      <c r="N4" s="105"/>
      <c r="O4" s="105"/>
      <c r="P4" s="105"/>
      <c r="Q4" s="105" t="s">
        <v>71</v>
      </c>
      <c r="R4" s="105"/>
      <c r="S4" s="105"/>
      <c r="T4" s="105"/>
      <c r="U4" s="105"/>
      <c r="V4" s="105"/>
      <c r="W4" s="105"/>
      <c r="X4" s="105"/>
    </row>
    <row r="5" spans="1:24" s="27" customFormat="1" ht="24.75" customHeight="1">
      <c r="A5" s="105" t="s">
        <v>51</v>
      </c>
      <c r="B5" s="105" t="s">
        <v>172</v>
      </c>
      <c r="C5" s="105" t="s">
        <v>173</v>
      </c>
      <c r="D5" s="105"/>
      <c r="E5" s="105"/>
      <c r="F5" s="106" t="s">
        <v>140</v>
      </c>
      <c r="G5" s="106" t="s">
        <v>138</v>
      </c>
      <c r="H5" s="105" t="s">
        <v>139</v>
      </c>
      <c r="I5" s="105" t="s">
        <v>51</v>
      </c>
      <c r="J5" s="105" t="s">
        <v>172</v>
      </c>
      <c r="K5" s="105" t="s">
        <v>173</v>
      </c>
      <c r="L5" s="105"/>
      <c r="M5" s="105"/>
      <c r="N5" s="106" t="s">
        <v>140</v>
      </c>
      <c r="O5" s="106" t="s">
        <v>138</v>
      </c>
      <c r="P5" s="105" t="s">
        <v>139</v>
      </c>
      <c r="Q5" s="105" t="s">
        <v>51</v>
      </c>
      <c r="R5" s="105" t="s">
        <v>172</v>
      </c>
      <c r="S5" s="105" t="s">
        <v>173</v>
      </c>
      <c r="T5" s="105"/>
      <c r="U5" s="105"/>
      <c r="V5" s="105" t="s">
        <v>140</v>
      </c>
      <c r="W5" s="106" t="s">
        <v>138</v>
      </c>
      <c r="X5" s="105" t="s">
        <v>139</v>
      </c>
    </row>
    <row r="6" spans="1:24" s="27" customFormat="1" ht="51.75" customHeight="1">
      <c r="A6" s="105"/>
      <c r="B6" s="105"/>
      <c r="C6" s="28" t="s">
        <v>8</v>
      </c>
      <c r="D6" s="28" t="s">
        <v>174</v>
      </c>
      <c r="E6" s="28" t="s">
        <v>175</v>
      </c>
      <c r="F6" s="107"/>
      <c r="G6" s="107"/>
      <c r="H6" s="105"/>
      <c r="I6" s="105"/>
      <c r="J6" s="105"/>
      <c r="K6" s="28" t="s">
        <v>8</v>
      </c>
      <c r="L6" s="28" t="s">
        <v>174</v>
      </c>
      <c r="M6" s="28" t="s">
        <v>175</v>
      </c>
      <c r="N6" s="107"/>
      <c r="O6" s="107"/>
      <c r="P6" s="105"/>
      <c r="Q6" s="105"/>
      <c r="R6" s="105"/>
      <c r="S6" s="28" t="s">
        <v>8</v>
      </c>
      <c r="T6" s="28" t="s">
        <v>174</v>
      </c>
      <c r="U6" s="28" t="s">
        <v>175</v>
      </c>
      <c r="V6" s="105"/>
      <c r="W6" s="107"/>
      <c r="X6" s="105"/>
    </row>
    <row r="7" spans="1:24" s="135" customFormat="1" ht="24.75" customHeight="1">
      <c r="A7" s="79">
        <f>B7+C7+F7+G7+H7</f>
        <v>7.63</v>
      </c>
      <c r="B7" s="79">
        <v>0</v>
      </c>
      <c r="C7" s="79">
        <f>D7+E7</f>
        <v>0</v>
      </c>
      <c r="D7" s="79">
        <v>0</v>
      </c>
      <c r="E7" s="79">
        <v>0</v>
      </c>
      <c r="F7" s="79">
        <v>1.8</v>
      </c>
      <c r="G7" s="79">
        <v>0</v>
      </c>
      <c r="H7" s="79">
        <v>5.83</v>
      </c>
      <c r="I7" s="79">
        <f>J7+K7+N7+O7+P7</f>
        <v>9</v>
      </c>
      <c r="J7" s="79">
        <v>0</v>
      </c>
      <c r="K7" s="79">
        <f>L7+M7</f>
        <v>0</v>
      </c>
      <c r="L7" s="79">
        <v>0</v>
      </c>
      <c r="M7" s="79">
        <v>0</v>
      </c>
      <c r="N7" s="79">
        <v>0</v>
      </c>
      <c r="O7" s="79">
        <v>0</v>
      </c>
      <c r="P7" s="79">
        <v>9</v>
      </c>
      <c r="Q7" s="79">
        <f>R7+S7+V7+W7+X7</f>
        <v>11.700000000000001</v>
      </c>
      <c r="R7" s="79">
        <v>0</v>
      </c>
      <c r="S7" s="79">
        <f>T7+U7</f>
        <v>0</v>
      </c>
      <c r="T7" s="79">
        <v>0</v>
      </c>
      <c r="U7" s="79">
        <v>0</v>
      </c>
      <c r="V7" s="79">
        <v>1.8</v>
      </c>
      <c r="W7" s="79">
        <v>0</v>
      </c>
      <c r="X7" s="79">
        <v>9.9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selection activeCell="A15" sqref="A15"/>
    </sheetView>
  </sheetViews>
  <sheetFormatPr defaultColWidth="9.00390625" defaultRowHeight="14.25"/>
  <cols>
    <col min="1" max="1" width="9.00390625" style="16" customWidth="1"/>
    <col min="2" max="2" width="14.375" style="16" customWidth="1"/>
    <col min="3" max="3" width="10.25390625" style="16" customWidth="1"/>
    <col min="4" max="4" width="9.00390625" style="16" customWidth="1"/>
    <col min="5" max="5" width="10.125" style="16" customWidth="1"/>
    <col min="6" max="6" width="11.875" style="16" customWidth="1"/>
    <col min="7" max="7" width="16.50390625" style="16" customWidth="1"/>
    <col min="8" max="8" width="14.75390625" style="16" customWidth="1"/>
    <col min="9" max="9" width="13.25390625" style="16" customWidth="1"/>
    <col min="10" max="10" width="21.25390625" style="16" customWidth="1"/>
    <col min="11" max="11" width="16.00390625" style="16" customWidth="1"/>
    <col min="12" max="12" width="9.00390625" style="16" customWidth="1"/>
    <col min="13" max="13" width="19.75390625" style="16" customWidth="1"/>
    <col min="14" max="14" width="15.50390625" style="16" customWidth="1"/>
    <col min="15" max="16384" width="9.00390625" style="16" customWidth="1"/>
  </cols>
  <sheetData>
    <row r="1" ht="14.25">
      <c r="A1" s="16" t="s">
        <v>176</v>
      </c>
    </row>
    <row r="2" spans="1:14" s="14" customFormat="1" ht="38.25" customHeight="1">
      <c r="A2" s="91" t="s">
        <v>177</v>
      </c>
      <c r="B2" s="91"/>
      <c r="C2" s="91"/>
      <c r="D2" s="91"/>
      <c r="E2" s="91"/>
      <c r="F2" s="91"/>
      <c r="G2" s="91"/>
      <c r="H2" s="91"/>
      <c r="I2" s="91"/>
      <c r="J2" s="91"/>
      <c r="K2" s="21"/>
      <c r="L2" s="21"/>
      <c r="M2" s="21"/>
      <c r="N2" s="21"/>
    </row>
    <row r="3" ht="14.25">
      <c r="J3" s="16" t="s">
        <v>2</v>
      </c>
    </row>
    <row r="4" spans="1:10" ht="19.5" customHeight="1">
      <c r="A4" s="111" t="s">
        <v>40</v>
      </c>
      <c r="B4" s="111"/>
      <c r="C4" s="111" t="s">
        <v>70</v>
      </c>
      <c r="D4" s="111" t="s">
        <v>71</v>
      </c>
      <c r="E4" s="111"/>
      <c r="F4" s="111"/>
      <c r="G4" s="111"/>
      <c r="H4" s="111"/>
      <c r="I4" s="111" t="s">
        <v>72</v>
      </c>
      <c r="J4" s="111"/>
    </row>
    <row r="5" spans="1:10" ht="19.5" customHeight="1">
      <c r="A5" s="109" t="s">
        <v>45</v>
      </c>
      <c r="B5" s="109" t="s">
        <v>46</v>
      </c>
      <c r="C5" s="111"/>
      <c r="D5" s="109" t="s">
        <v>51</v>
      </c>
      <c r="E5" s="112" t="s">
        <v>73</v>
      </c>
      <c r="F5" s="113"/>
      <c r="G5" s="114"/>
      <c r="H5" s="109" t="s">
        <v>74</v>
      </c>
      <c r="I5" s="109" t="s">
        <v>75</v>
      </c>
      <c r="J5" s="109" t="s">
        <v>76</v>
      </c>
    </row>
    <row r="6" spans="1:10" ht="19.5" customHeight="1">
      <c r="A6" s="110"/>
      <c r="B6" s="110"/>
      <c r="C6" s="111"/>
      <c r="D6" s="110"/>
      <c r="E6" s="8" t="s">
        <v>8</v>
      </c>
      <c r="F6" s="8" t="s">
        <v>178</v>
      </c>
      <c r="G6" s="8" t="s">
        <v>179</v>
      </c>
      <c r="H6" s="110"/>
      <c r="I6" s="110"/>
      <c r="J6" s="110"/>
    </row>
    <row r="7" spans="1:10" ht="19.5" customHeight="1">
      <c r="A7" s="23"/>
      <c r="B7" s="23"/>
      <c r="C7" s="24"/>
      <c r="D7" s="24">
        <f>E7+H7</f>
        <v>0</v>
      </c>
      <c r="E7" s="24">
        <f>F7+G7</f>
        <v>0</v>
      </c>
      <c r="F7" s="24"/>
      <c r="G7" s="24"/>
      <c r="H7" s="24"/>
      <c r="I7" s="25">
        <f>D7-C7</f>
        <v>0</v>
      </c>
      <c r="J7" s="26"/>
    </row>
    <row r="8" spans="1:10" ht="19.5" customHeight="1">
      <c r="A8" s="23"/>
      <c r="B8" s="23"/>
      <c r="C8" s="24"/>
      <c r="D8" s="24">
        <f aca="true" t="shared" si="0" ref="D8:D13">E8+H8</f>
        <v>0</v>
      </c>
      <c r="E8" s="24">
        <f aca="true" t="shared" si="1" ref="E8:E13">F8+G8</f>
        <v>0</v>
      </c>
      <c r="F8" s="24"/>
      <c r="G8" s="24"/>
      <c r="H8" s="24"/>
      <c r="I8" s="25">
        <f aca="true" t="shared" si="2" ref="I8:I13">D8-C8</f>
        <v>0</v>
      </c>
      <c r="J8" s="26"/>
    </row>
    <row r="9" spans="1:10" ht="19.5" customHeight="1">
      <c r="A9" s="23"/>
      <c r="B9" s="23"/>
      <c r="C9" s="24"/>
      <c r="D9" s="24">
        <f t="shared" si="0"/>
        <v>0</v>
      </c>
      <c r="E9" s="24">
        <f t="shared" si="1"/>
        <v>0</v>
      </c>
      <c r="F9" s="24"/>
      <c r="G9" s="24"/>
      <c r="H9" s="24"/>
      <c r="I9" s="25">
        <f t="shared" si="2"/>
        <v>0</v>
      </c>
      <c r="J9" s="26"/>
    </row>
    <row r="10" spans="1:10" ht="19.5" customHeight="1">
      <c r="A10" s="23"/>
      <c r="B10" s="23"/>
      <c r="C10" s="24"/>
      <c r="D10" s="24">
        <f t="shared" si="0"/>
        <v>0</v>
      </c>
      <c r="E10" s="24">
        <f t="shared" si="1"/>
        <v>0</v>
      </c>
      <c r="F10" s="24"/>
      <c r="G10" s="24"/>
      <c r="H10" s="24"/>
      <c r="I10" s="25">
        <f t="shared" si="2"/>
        <v>0</v>
      </c>
      <c r="J10" s="26"/>
    </row>
    <row r="11" spans="1:10" ht="19.5" customHeight="1">
      <c r="A11" s="23"/>
      <c r="B11" s="23"/>
      <c r="C11" s="24"/>
      <c r="D11" s="24">
        <f t="shared" si="0"/>
        <v>0</v>
      </c>
      <c r="E11" s="24">
        <f t="shared" si="1"/>
        <v>0</v>
      </c>
      <c r="F11" s="24"/>
      <c r="G11" s="24"/>
      <c r="H11" s="24"/>
      <c r="I11" s="25">
        <f t="shared" si="2"/>
        <v>0</v>
      </c>
      <c r="J11" s="26"/>
    </row>
    <row r="12" spans="1:10" ht="19.5" customHeight="1">
      <c r="A12" s="23"/>
      <c r="B12" s="23"/>
      <c r="C12" s="24"/>
      <c r="D12" s="24">
        <f t="shared" si="0"/>
        <v>0</v>
      </c>
      <c r="E12" s="24">
        <f t="shared" si="1"/>
        <v>0</v>
      </c>
      <c r="F12" s="24"/>
      <c r="G12" s="24"/>
      <c r="H12" s="24"/>
      <c r="I12" s="25">
        <f t="shared" si="2"/>
        <v>0</v>
      </c>
      <c r="J12" s="26"/>
    </row>
    <row r="13" spans="1:10" ht="19.5" customHeight="1">
      <c r="A13" s="23"/>
      <c r="B13" s="23"/>
      <c r="C13" s="24"/>
      <c r="D13" s="24">
        <f t="shared" si="0"/>
        <v>0</v>
      </c>
      <c r="E13" s="24">
        <f t="shared" si="1"/>
        <v>0</v>
      </c>
      <c r="F13" s="24"/>
      <c r="G13" s="24"/>
      <c r="H13" s="24"/>
      <c r="I13" s="25">
        <f t="shared" si="2"/>
        <v>0</v>
      </c>
      <c r="J13" s="26"/>
    </row>
    <row r="14" ht="14.25">
      <c r="A14" s="136" t="s">
        <v>265</v>
      </c>
    </row>
  </sheetData>
  <sheetProtection/>
  <mergeCells count="12"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C20" sqref="C20"/>
    </sheetView>
  </sheetViews>
  <sheetFormatPr defaultColWidth="9.00390625" defaultRowHeight="14.25"/>
  <cols>
    <col min="1" max="1" width="41.625" style="4" customWidth="1"/>
    <col min="2" max="2" width="20.00390625" style="4" customWidth="1"/>
    <col min="3" max="3" width="43.375" style="4" customWidth="1"/>
    <col min="4" max="4" width="15.00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180</v>
      </c>
    </row>
    <row r="2" spans="1:6" ht="33.75" customHeight="1">
      <c r="A2" s="91" t="s">
        <v>181</v>
      </c>
      <c r="B2" s="91"/>
      <c r="C2" s="91"/>
      <c r="D2" s="91"/>
      <c r="E2" s="21"/>
      <c r="F2" s="21"/>
    </row>
    <row r="3" spans="1:4" ht="24.75" customHeight="1">
      <c r="A3" s="7"/>
      <c r="B3" s="7"/>
      <c r="C3" s="115" t="s">
        <v>182</v>
      </c>
      <c r="D3" s="115"/>
    </row>
    <row r="4" spans="1:4" ht="24.75" customHeight="1">
      <c r="A4" s="116" t="s">
        <v>3</v>
      </c>
      <c r="B4" s="116"/>
      <c r="C4" s="116" t="s">
        <v>4</v>
      </c>
      <c r="D4" s="116"/>
    </row>
    <row r="5" spans="1:4" ht="24.75" customHeight="1">
      <c r="A5" s="22" t="s">
        <v>183</v>
      </c>
      <c r="B5" s="22" t="s">
        <v>6</v>
      </c>
      <c r="C5" s="22" t="s">
        <v>183</v>
      </c>
      <c r="D5" s="22" t="s">
        <v>6</v>
      </c>
    </row>
    <row r="6" spans="1:4" ht="24.75" customHeight="1">
      <c r="A6" s="18" t="s">
        <v>184</v>
      </c>
      <c r="B6" s="83">
        <v>1362.29</v>
      </c>
      <c r="C6" s="82" t="s">
        <v>185</v>
      </c>
      <c r="D6" s="83">
        <f>D7+D8</f>
        <v>0</v>
      </c>
    </row>
    <row r="7" spans="1:4" ht="24.75" customHeight="1">
      <c r="A7" s="18" t="s">
        <v>186</v>
      </c>
      <c r="B7" s="83">
        <v>1362.29</v>
      </c>
      <c r="C7" s="82" t="s">
        <v>187</v>
      </c>
      <c r="D7" s="83">
        <v>0</v>
      </c>
    </row>
    <row r="8" spans="1:4" ht="24.75" customHeight="1">
      <c r="A8" s="18" t="s">
        <v>188</v>
      </c>
      <c r="B8" s="83">
        <v>0</v>
      </c>
      <c r="C8" s="82" t="s">
        <v>189</v>
      </c>
      <c r="D8" s="83">
        <v>0</v>
      </c>
    </row>
    <row r="9" spans="1:4" ht="24.75" customHeight="1">
      <c r="A9" s="18" t="s">
        <v>190</v>
      </c>
      <c r="B9" s="83">
        <f>B10+B11</f>
        <v>0</v>
      </c>
      <c r="C9" s="82" t="s">
        <v>191</v>
      </c>
      <c r="D9" s="83">
        <f>D10+D11</f>
        <v>1362.29</v>
      </c>
    </row>
    <row r="10" spans="1:4" ht="24.75" customHeight="1">
      <c r="A10" s="18" t="s">
        <v>192</v>
      </c>
      <c r="B10" s="83">
        <v>0</v>
      </c>
      <c r="C10" s="82" t="s">
        <v>187</v>
      </c>
      <c r="D10" s="83">
        <v>1362.29</v>
      </c>
    </row>
    <row r="11" spans="1:4" ht="24.75" customHeight="1">
      <c r="A11" s="18" t="s">
        <v>193</v>
      </c>
      <c r="B11" s="83">
        <v>0</v>
      </c>
      <c r="C11" s="82" t="s">
        <v>189</v>
      </c>
      <c r="D11" s="83">
        <v>0</v>
      </c>
    </row>
    <row r="12" spans="1:4" ht="24.75" customHeight="1">
      <c r="A12" s="18" t="s">
        <v>194</v>
      </c>
      <c r="B12" s="83">
        <v>0</v>
      </c>
      <c r="C12" s="82" t="s">
        <v>195</v>
      </c>
      <c r="D12" s="83">
        <v>0</v>
      </c>
    </row>
    <row r="13" spans="1:4" ht="24.75" customHeight="1">
      <c r="A13" s="18" t="s">
        <v>196</v>
      </c>
      <c r="B13" s="83">
        <v>0</v>
      </c>
      <c r="C13" s="82" t="s">
        <v>197</v>
      </c>
      <c r="D13" s="83">
        <v>0</v>
      </c>
    </row>
    <row r="14" spans="1:4" ht="24.75" customHeight="1">
      <c r="A14" s="18" t="s">
        <v>198</v>
      </c>
      <c r="B14" s="83">
        <v>0</v>
      </c>
      <c r="C14" s="82" t="s">
        <v>199</v>
      </c>
      <c r="D14" s="83">
        <v>0</v>
      </c>
    </row>
    <row r="15" spans="1:4" ht="24.75" customHeight="1">
      <c r="A15" s="18" t="s">
        <v>200</v>
      </c>
      <c r="B15" s="83">
        <v>0</v>
      </c>
      <c r="C15" s="82" t="s">
        <v>201</v>
      </c>
      <c r="D15" s="83">
        <v>0</v>
      </c>
    </row>
    <row r="16" spans="1:4" ht="24.75" customHeight="1">
      <c r="A16" s="18" t="s">
        <v>202</v>
      </c>
      <c r="B16" s="83">
        <v>0</v>
      </c>
      <c r="C16" s="82" t="s">
        <v>203</v>
      </c>
      <c r="D16" s="83">
        <v>0</v>
      </c>
    </row>
    <row r="17" spans="1:4" ht="24.75" customHeight="1">
      <c r="A17" s="18" t="s">
        <v>204</v>
      </c>
      <c r="B17" s="83">
        <v>0</v>
      </c>
      <c r="C17" s="82" t="s">
        <v>205</v>
      </c>
      <c r="D17" s="83">
        <v>0</v>
      </c>
    </row>
    <row r="18" spans="1:4" ht="24.75" customHeight="1">
      <c r="A18" s="18" t="s">
        <v>206</v>
      </c>
      <c r="B18" s="83">
        <v>0</v>
      </c>
      <c r="C18" s="82"/>
      <c r="D18" s="83"/>
    </row>
    <row r="19" spans="1:4" ht="24.75" customHeight="1">
      <c r="A19" s="18"/>
      <c r="B19" s="83"/>
      <c r="C19" s="82"/>
      <c r="D19" s="83"/>
    </row>
    <row r="20" spans="1:4" ht="24.75" customHeight="1">
      <c r="A20" s="17" t="s">
        <v>207</v>
      </c>
      <c r="B20" s="83">
        <f>B6+B9+B12+B13+B14+B15+B16+B17+B18</f>
        <v>1362.29</v>
      </c>
      <c r="C20" s="83" t="s">
        <v>208</v>
      </c>
      <c r="D20" s="83">
        <f>D6+D9+D12+D13+D14+D15+D16+D17</f>
        <v>1362.29</v>
      </c>
    </row>
    <row r="21" spans="1:4" ht="24.75" customHeight="1">
      <c r="A21" s="17"/>
      <c r="B21" s="83">
        <v>0</v>
      </c>
      <c r="C21" s="83"/>
      <c r="D21" s="83"/>
    </row>
    <row r="22" spans="1:4" ht="24.75" customHeight="1">
      <c r="A22" s="18" t="s">
        <v>209</v>
      </c>
      <c r="B22" s="83">
        <f>B23+B26</f>
        <v>0</v>
      </c>
      <c r="C22" s="82" t="s">
        <v>210</v>
      </c>
      <c r="D22" s="83">
        <f>D23+D26+D29+D32+D35+D36</f>
        <v>0</v>
      </c>
    </row>
    <row r="23" spans="1:4" ht="24.75" customHeight="1">
      <c r="A23" s="18" t="s">
        <v>211</v>
      </c>
      <c r="B23" s="83">
        <f>B24+B25</f>
        <v>0</v>
      </c>
      <c r="C23" s="82" t="s">
        <v>211</v>
      </c>
      <c r="D23" s="83">
        <f>D24+D25</f>
        <v>0</v>
      </c>
    </row>
    <row r="24" spans="1:4" ht="24.75" customHeight="1">
      <c r="A24" s="18" t="s">
        <v>212</v>
      </c>
      <c r="B24" s="83">
        <v>0</v>
      </c>
      <c r="C24" s="82" t="s">
        <v>212</v>
      </c>
      <c r="D24" s="83">
        <v>0</v>
      </c>
    </row>
    <row r="25" spans="1:4" ht="24.75" customHeight="1">
      <c r="A25" s="18" t="s">
        <v>213</v>
      </c>
      <c r="B25" s="83">
        <v>0</v>
      </c>
      <c r="C25" s="82" t="s">
        <v>213</v>
      </c>
      <c r="D25" s="83">
        <v>0</v>
      </c>
    </row>
    <row r="26" spans="1:4" ht="24.75" customHeight="1">
      <c r="A26" s="18" t="s">
        <v>214</v>
      </c>
      <c r="B26" s="83">
        <f>B27+B28</f>
        <v>0</v>
      </c>
      <c r="C26" s="82" t="s">
        <v>215</v>
      </c>
      <c r="D26" s="83">
        <f>D27+D28</f>
        <v>0</v>
      </c>
    </row>
    <row r="27" spans="1:4" ht="24.75" customHeight="1">
      <c r="A27" s="18" t="s">
        <v>216</v>
      </c>
      <c r="B27" s="83">
        <v>0</v>
      </c>
      <c r="C27" s="82" t="s">
        <v>212</v>
      </c>
      <c r="D27" s="83">
        <v>0</v>
      </c>
    </row>
    <row r="28" spans="1:4" ht="24.75" customHeight="1">
      <c r="A28" s="18" t="s">
        <v>217</v>
      </c>
      <c r="B28" s="83">
        <v>0</v>
      </c>
      <c r="C28" s="82" t="s">
        <v>213</v>
      </c>
      <c r="D28" s="83">
        <v>0</v>
      </c>
    </row>
    <row r="29" spans="1:4" ht="24.75" customHeight="1">
      <c r="A29" s="18" t="s">
        <v>218</v>
      </c>
      <c r="B29" s="83">
        <f>B30+B33+B36+B37</f>
        <v>0</v>
      </c>
      <c r="C29" s="82" t="s">
        <v>219</v>
      </c>
      <c r="D29" s="83">
        <f>D30+D31</f>
        <v>0</v>
      </c>
    </row>
    <row r="30" spans="1:4" ht="24.75" customHeight="1">
      <c r="A30" s="18" t="s">
        <v>220</v>
      </c>
      <c r="B30" s="83">
        <f>B31+B32</f>
        <v>0</v>
      </c>
      <c r="C30" s="82" t="s">
        <v>216</v>
      </c>
      <c r="D30" s="83">
        <v>0</v>
      </c>
    </row>
    <row r="31" spans="1:4" ht="24.75" customHeight="1">
      <c r="A31" s="18" t="s">
        <v>212</v>
      </c>
      <c r="B31" s="83">
        <v>0</v>
      </c>
      <c r="C31" s="82" t="s">
        <v>217</v>
      </c>
      <c r="D31" s="83">
        <v>0</v>
      </c>
    </row>
    <row r="32" spans="1:4" ht="24.75" customHeight="1">
      <c r="A32" s="18" t="s">
        <v>213</v>
      </c>
      <c r="B32" s="83">
        <v>0</v>
      </c>
      <c r="C32" s="82" t="s">
        <v>221</v>
      </c>
      <c r="D32" s="83">
        <f>D33+D34</f>
        <v>0</v>
      </c>
    </row>
    <row r="33" spans="1:4" ht="24.75" customHeight="1">
      <c r="A33" s="18" t="s">
        <v>222</v>
      </c>
      <c r="B33" s="83">
        <f>B34+B35</f>
        <v>0</v>
      </c>
      <c r="C33" s="82" t="s">
        <v>216</v>
      </c>
      <c r="D33" s="83">
        <v>0</v>
      </c>
    </row>
    <row r="34" spans="1:4" ht="24.75" customHeight="1">
      <c r="A34" s="18" t="s">
        <v>216</v>
      </c>
      <c r="B34" s="83">
        <v>0</v>
      </c>
      <c r="C34" s="82" t="s">
        <v>217</v>
      </c>
      <c r="D34" s="83">
        <v>0</v>
      </c>
    </row>
    <row r="35" spans="1:4" ht="24.75" customHeight="1">
      <c r="A35" s="18" t="s">
        <v>217</v>
      </c>
      <c r="B35" s="83">
        <v>0</v>
      </c>
      <c r="C35" s="82" t="s">
        <v>223</v>
      </c>
      <c r="D35" s="83">
        <v>0</v>
      </c>
    </row>
    <row r="36" spans="1:4" ht="24.75" customHeight="1">
      <c r="A36" s="18" t="s">
        <v>224</v>
      </c>
      <c r="B36" s="83">
        <v>0</v>
      </c>
      <c r="C36" s="82" t="s">
        <v>225</v>
      </c>
      <c r="D36" s="83">
        <v>0</v>
      </c>
    </row>
    <row r="37" spans="1:4" ht="24.75" customHeight="1">
      <c r="A37" s="18" t="s">
        <v>226</v>
      </c>
      <c r="B37" s="83">
        <v>0</v>
      </c>
      <c r="C37" s="82"/>
      <c r="D37" s="83"/>
    </row>
    <row r="38" spans="1:4" ht="21.75" customHeight="1">
      <c r="A38" s="18"/>
      <c r="B38" s="83"/>
      <c r="C38" s="82"/>
      <c r="D38" s="83"/>
    </row>
    <row r="39" spans="1:4" ht="25.5" customHeight="1">
      <c r="A39" s="17" t="s">
        <v>36</v>
      </c>
      <c r="B39" s="83">
        <f>B20+B22+B29</f>
        <v>1362.29</v>
      </c>
      <c r="C39" s="83" t="s">
        <v>37</v>
      </c>
      <c r="D39" s="83">
        <f>D20+D22</f>
        <v>1362.29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9.50390625" style="4" bestFit="1" customWidth="1"/>
    <col min="2" max="2" width="9.00390625" style="4" customWidth="1"/>
    <col min="3" max="3" width="9.50390625" style="4" bestFit="1" customWidth="1"/>
    <col min="4" max="4" width="9.125" style="4" bestFit="1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3" width="9.00390625" style="4" customWidth="1"/>
    <col min="14" max="14" width="9.125" style="4" bestFit="1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227</v>
      </c>
    </row>
    <row r="2" spans="1:17" s="14" customFormat="1" ht="28.5" customHeight="1">
      <c r="A2" s="91" t="s">
        <v>228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5:17" s="15" customFormat="1" ht="23.25" customHeight="1">
      <c r="O3" s="19" t="s">
        <v>2</v>
      </c>
      <c r="P3" s="19"/>
      <c r="Q3" s="19"/>
    </row>
    <row r="4" spans="1:17" s="15" customFormat="1" ht="15" customHeight="1">
      <c r="A4" s="117" t="s">
        <v>207</v>
      </c>
      <c r="B4" s="117" t="s">
        <v>229</v>
      </c>
      <c r="C4" s="117"/>
      <c r="D4" s="117"/>
      <c r="E4" s="117" t="s">
        <v>230</v>
      </c>
      <c r="F4" s="117"/>
      <c r="G4" s="117"/>
      <c r="H4" s="117" t="s">
        <v>231</v>
      </c>
      <c r="I4" s="117" t="s">
        <v>232</v>
      </c>
      <c r="J4" s="117" t="s">
        <v>233</v>
      </c>
      <c r="K4" s="117" t="s">
        <v>234</v>
      </c>
      <c r="L4" s="117" t="s">
        <v>235</v>
      </c>
      <c r="M4" s="117"/>
      <c r="N4" s="117"/>
      <c r="O4" s="117" t="s">
        <v>236</v>
      </c>
      <c r="P4" s="117" t="s">
        <v>237</v>
      </c>
      <c r="Q4" s="20"/>
    </row>
    <row r="5" spans="1:17" s="15" customFormat="1" ht="24.75" customHeight="1">
      <c r="A5" s="117"/>
      <c r="B5" s="117" t="s">
        <v>8</v>
      </c>
      <c r="C5" s="117" t="s">
        <v>238</v>
      </c>
      <c r="D5" s="117" t="s">
        <v>239</v>
      </c>
      <c r="E5" s="117" t="s">
        <v>8</v>
      </c>
      <c r="F5" s="18" t="s">
        <v>240</v>
      </c>
      <c r="G5" s="18"/>
      <c r="H5" s="117"/>
      <c r="I5" s="117"/>
      <c r="J5" s="117"/>
      <c r="K5" s="117"/>
      <c r="L5" s="117" t="s">
        <v>8</v>
      </c>
      <c r="M5" s="117" t="s">
        <v>241</v>
      </c>
      <c r="N5" s="117" t="s">
        <v>242</v>
      </c>
      <c r="O5" s="117"/>
      <c r="P5" s="117"/>
      <c r="Q5" s="20"/>
    </row>
    <row r="6" spans="1:17" s="16" customFormat="1" ht="39" customHeight="1">
      <c r="A6" s="117"/>
      <c r="B6" s="117"/>
      <c r="C6" s="117"/>
      <c r="D6" s="117"/>
      <c r="E6" s="117"/>
      <c r="F6" s="117" t="s">
        <v>243</v>
      </c>
      <c r="G6" s="117" t="s">
        <v>44</v>
      </c>
      <c r="H6" s="117"/>
      <c r="I6" s="117"/>
      <c r="J6" s="117"/>
      <c r="K6" s="117"/>
      <c r="L6" s="117"/>
      <c r="M6" s="117"/>
      <c r="N6" s="117"/>
      <c r="O6" s="117"/>
      <c r="P6" s="117"/>
      <c r="Q6" s="20"/>
    </row>
    <row r="7" spans="1:17" s="16" customFormat="1" ht="14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0"/>
    </row>
    <row r="8" spans="1:17" s="138" customFormat="1" ht="24.75" customHeight="1">
      <c r="A8" s="83">
        <f>B8+E8+H8+I8+J8+K8+L8+O8+P8</f>
        <v>1362.29</v>
      </c>
      <c r="B8" s="83">
        <f>C8+D8</f>
        <v>1362.29</v>
      </c>
      <c r="C8" s="83">
        <v>1362.29</v>
      </c>
      <c r="D8" s="83">
        <v>0</v>
      </c>
      <c r="E8" s="83">
        <f>F8+G8</f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f>M8+N8</f>
        <v>0</v>
      </c>
      <c r="M8" s="83">
        <v>0</v>
      </c>
      <c r="N8" s="83">
        <v>0</v>
      </c>
      <c r="O8" s="83">
        <v>0</v>
      </c>
      <c r="P8" s="83">
        <v>0</v>
      </c>
      <c r="Q8" s="137"/>
    </row>
    <row r="9" ht="14.25">
      <c r="A9" s="81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赵惠玲</cp:lastModifiedBy>
  <cp:lastPrinted>2019-01-24T08:53:01Z</cp:lastPrinted>
  <dcterms:created xsi:type="dcterms:W3CDTF">2018-01-18T05:24:37Z</dcterms:created>
  <dcterms:modified xsi:type="dcterms:W3CDTF">2019-05-24T02:48:57Z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