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85" activeTab="1"/>
  </bookViews>
  <sheets>
    <sheet name="首页" sheetId="1" r:id="rId1"/>
    <sheet name="1.财政拨款收支预算总表" sheetId="2" r:id="rId2"/>
    <sheet name="2.财政拨款支出预算总表" sheetId="3" r:id="rId3"/>
    <sheet name="3.一般公共预算财政拨款支出表" sheetId="4" r:id="rId4"/>
    <sheet name="4.一般公共预算财政拨款基本支出表" sheetId="5" r:id="rId5"/>
    <sheet name="5.一般公共预算“三公”经费、会议费、培训费支出预算表" sheetId="6" r:id="rId6"/>
    <sheet name="6.政府性基金预算财政拨款支出表" sheetId="7" r:id="rId7"/>
    <sheet name="7.部门收支预算总表" sheetId="8" r:id="rId8"/>
    <sheet name="8.部门收入总表" sheetId="9" r:id="rId9"/>
    <sheet name="9.部门支出总表" sheetId="10" r:id="rId10"/>
    <sheet name="10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<sst xmlns="http://schemas.openxmlformats.org/spreadsheetml/2006/main" count="435" uniqueCount="253">
  <si>
    <t>2019年部门预算公开表</t>
  </si>
  <si>
    <t>表一</t>
  </si>
  <si>
    <t>财政拨款收支预算总表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</si>
  <si>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</si>
  <si>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</si>
  <si>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</si>
  <si>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</si>
  <si>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</si>
  <si>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</si>
  <si>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</si>
  <si>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</si>
  <si>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</si>
  <si>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</si>
  <si>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</si>
  <si>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</si>
  <si>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</si>
  <si>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</si>
  <si>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</si>
  <si>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</si>
  <si>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</si>
  <si>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</si>
  <si>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</si>
  <si>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</si>
  <si>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</si>
  <si>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</si>
  <si>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</si>
  <si>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</si>
  <si>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</si>
  <si>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</si>
  <si>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</si>
  <si>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</si>
  <si>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</si>
  <si>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</si>
  <si>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</si>
  <si>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</si>
  <si>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</si>
  <si>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</si>
  <si>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二、上年结转结余</t>
  </si>
  <si>
    <t>　二、年末结转结余</t>
  </si>
  <si>
    <t>收入总计</t>
  </si>
  <si>
    <t>支出总计</t>
  </si>
  <si>
    <t>表二</t>
  </si>
  <si>
    <t>财政拨款支出预算总表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</si>
  <si>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</si>
  <si>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</si>
  <si>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</si>
  <si>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</si>
  <si>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</si>
  <si>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</si>
  <si>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</si>
  <si>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经费拨款</t>
  </si>
  <si>
    <t>纳入预算管理的行政性事业性收入安排</t>
  </si>
  <si>
    <t>自治区专项转移支付</t>
  </si>
  <si>
    <t>自治区一般性转移支付</t>
  </si>
  <si>
    <t>2080505</t>
  </si>
  <si>
    <t>　　机关事业单位基本养老保险缴费支出</t>
  </si>
  <si>
    <t>2080506</t>
  </si>
  <si>
    <t>　　机关事业单位职业年金缴费支出</t>
  </si>
  <si>
    <t>2080599</t>
  </si>
  <si>
    <t>　　其他行政事业单位离退休支出</t>
  </si>
  <si>
    <t>2101102</t>
  </si>
  <si>
    <t>　　事业单位医疗</t>
  </si>
  <si>
    <t>2101103</t>
  </si>
  <si>
    <t>　　公务员医疗补助</t>
  </si>
  <si>
    <t>2130301</t>
  </si>
  <si>
    <t>　　行政运行</t>
  </si>
  <si>
    <t>2130306</t>
  </si>
  <si>
    <t>　　水利工程运行与维护</t>
  </si>
  <si>
    <t>2130308</t>
  </si>
  <si>
    <t>　　水利前期工作</t>
  </si>
  <si>
    <t>2130311</t>
  </si>
  <si>
    <t>　　水资源节约管理与保护</t>
  </si>
  <si>
    <t>2130316</t>
  </si>
  <si>
    <t>　　农田水利</t>
  </si>
  <si>
    <t>2130335</t>
  </si>
  <si>
    <t>　　农村人畜饮水</t>
  </si>
  <si>
    <t>2130399</t>
  </si>
  <si>
    <t>　　其他水利支出</t>
  </si>
  <si>
    <t>2210201</t>
  </si>
  <si>
    <t>　　住房公积金</t>
  </si>
  <si>
    <t>2210203</t>
  </si>
  <si>
    <t>　　购房补贴</t>
  </si>
  <si>
    <t>移民补助</t>
  </si>
  <si>
    <t>表三</t>
  </si>
  <si>
    <t>一般公共预算财政拨款支出表</t>
  </si>
  <si>
    <r>
      <t>201</t>
    </r>
    <r>
      <rPr>
        <sz val="11"/>
        <rFont val="宋体"/>
        <family val="0"/>
      </rPr>
      <t>8</t>
    </r>
    <r>
      <rPr>
        <sz val="11"/>
        <rFont val="宋体"/>
        <family val="0"/>
      </rPr>
      <t>年执行数（决算数）</t>
    </r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</si>
  <si>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</t>
    </r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</si>
  <si>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年预算数与201</t>
    </r>
    <r>
      <rPr>
        <sz val="11"/>
        <rFont val="宋体"/>
        <family val="0"/>
      </rPr>
      <t>8</t>
    </r>
    <r>
      <rPr>
        <sz val="11"/>
        <rFont val="宋体"/>
        <family val="0"/>
      </rPr>
      <t>年执行数</t>
    </r>
  </si>
  <si>
    <t>合计</t>
  </si>
  <si>
    <t>基本支出</t>
  </si>
  <si>
    <t>项目支出</t>
  </si>
  <si>
    <t>增减额</t>
  </si>
  <si>
    <t>增减%</t>
  </si>
  <si>
    <t>表四</t>
  </si>
  <si>
    <t>一般公共预算财政拨款基本支出表</t>
  </si>
  <si>
    <t>经济科目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</si>
  <si>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</si>
  <si>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</si>
  <si>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</si>
  <si>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</si>
  <si>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</si>
  <si>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</si>
  <si>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</si>
  <si>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</si>
  <si>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</si>
  <si>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</si>
  <si>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</si>
  <si>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</si>
  <si>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</si>
  <si>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</si>
  <si>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</si>
  <si>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</si>
  <si>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</si>
  <si>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</si>
  <si>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</si>
  <si>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</si>
  <si>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</si>
  <si>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</si>
  <si>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</si>
  <si>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</si>
  <si>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</si>
  <si>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</si>
  <si>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</si>
  <si>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</si>
  <si>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</si>
  <si>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</si>
  <si>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</si>
  <si>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</si>
  <si>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</si>
  <si>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</si>
  <si>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</si>
  <si>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</si>
  <si>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</si>
  <si>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</si>
  <si>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</si>
  <si>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</si>
  <si>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</si>
  <si>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</si>
  <si>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</si>
  <si>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</si>
  <si>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</si>
  <si>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</si>
  <si>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</si>
  <si>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</si>
  <si>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</si>
  <si>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</si>
  <si>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</si>
  <si>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</si>
  <si>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</si>
  <si>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</si>
  <si>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</si>
  <si>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</si>
  <si>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</si>
  <si>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</si>
  <si>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</si>
  <si>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</si>
  <si>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</si>
  <si>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</si>
  <si>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</si>
  <si>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表五</t>
  </si>
  <si>
    <t>一般公共预算“三公”经费、会议费、培训费支出预算表</t>
  </si>
  <si>
    <r>
      <t>201</t>
    </r>
    <r>
      <rPr>
        <sz val="11"/>
        <rFont val="宋体"/>
        <family val="0"/>
      </rPr>
      <t>8</t>
    </r>
    <r>
      <rPr>
        <sz val="11"/>
        <rFont val="宋体"/>
        <family val="0"/>
      </rPr>
      <t>年预算数</t>
    </r>
  </si>
  <si>
    <t>因公出国（境）费</t>
  </si>
  <si>
    <t>公务用车购置及运行费</t>
  </si>
  <si>
    <t>公务用车购置费</t>
  </si>
  <si>
    <t>公务用车运行费</t>
  </si>
  <si>
    <t>表六:</t>
  </si>
  <si>
    <t>政府性基金预算财政拨款支出表</t>
  </si>
  <si>
    <t>人员经费</t>
  </si>
  <si>
    <t>日常公用经费</t>
  </si>
  <si>
    <t>表七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</si>
  <si>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</si>
  <si>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</si>
  <si>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</si>
  <si>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</si>
  <si>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</si>
  <si>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</si>
  <si>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</si>
  <si>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</si>
  <si>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</si>
  <si>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</si>
  <si>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</si>
  <si>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</si>
  <si>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</si>
  <si>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</si>
  <si>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</si>
  <si>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</si>
  <si>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</si>
  <si>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</si>
  <si>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</si>
  <si>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</si>
  <si>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</si>
  <si>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</si>
  <si>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</si>
  <si>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</si>
  <si>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</si>
  <si>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</si>
  <si>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</si>
  <si>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</si>
  <si>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</si>
  <si>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</si>
  <si>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</si>
  <si>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</si>
  <si>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</si>
  <si>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</si>
  <si>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</si>
  <si>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</si>
  <si>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</si>
  <si>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</si>
  <si>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</si>
  <si>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</si>
  <si>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</si>
  <si>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</si>
  <si>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</si>
  <si>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</si>
  <si>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</si>
  <si>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</si>
  <si>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表八</t>
  </si>
  <si>
    <t>部门收入总表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</si>
  <si>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</si>
  <si>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</si>
  <si>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</si>
  <si>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</si>
  <si>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</si>
  <si>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</si>
  <si>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</si>
  <si>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</si>
  <si>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</si>
  <si>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</si>
  <si>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</si>
  <si>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</si>
  <si>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非本级财政拨款</t>
  </si>
  <si>
    <t>本级横向财政拨款</t>
  </si>
  <si>
    <t>非同级财政拨款（科研及辅助活动）</t>
  </si>
  <si>
    <t>表九</t>
  </si>
  <si>
    <t>部门支出总表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</si>
  <si>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</si>
  <si>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</si>
  <si>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</si>
  <si>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</si>
  <si>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</si>
  <si>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</si>
  <si>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</si>
  <si>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</si>
  <si>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</t>
  </si>
  <si>
    <t>政府采购预算表</t>
  </si>
  <si>
    <t>支出功能分类科目</t>
  </si>
  <si>
    <t>货物</t>
  </si>
  <si>
    <t>工程</t>
  </si>
  <si>
    <t>服务</t>
  </si>
  <si>
    <t>一般公共预算财政拨款</t>
  </si>
  <si>
    <t>自筹资金</t>
  </si>
  <si>
    <t>注：本表为空表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</si>
</sst>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[Red]0"/>
    <numFmt numFmtId="178" formatCode="0_ "/>
  </numFmts>
  <fonts count="62">
    <font>
      <sz val="12"/>
      <name val="宋体"/>
      <family val="0"/>
    </font>
    <font>
      <sz val="18"/>
      <name val="方正小标宋简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9"/>
      <color indexed="8"/>
      <name val="microsoft yahei"/>
      <family val="2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方正小标宋简体"/>
      <family val="0"/>
    </font>
    <font>
      <sz val="10"/>
      <name val="Times New Roman"/>
      <family val="1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Calibri"/>
      <family val="2"/>
    </font>
    <font>
      <b/>
      <sz val="18"/>
      <name val="宋体"/>
      <family val="0"/>
    </font>
    <font>
      <sz val="74"/>
      <color indexed="8"/>
      <name val="宋体"/>
      <family val="0"/>
    </font>
    <font>
      <sz val="74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  <font>
      <sz val="11"/>
      <color rgb="FF000000"/>
      <name val="Calibri"/>
      <family val="2"/>
    </font>
    <font>
      <sz val="12"/>
      <name val="Calibri"/>
      <family val="0"/>
    </font>
    <font>
      <b/>
      <sz val="11"/>
      <color rgb="FF000000"/>
      <name val="宋体"/>
      <family val="0"/>
    </font>
    <font>
      <b/>
      <sz val="1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Border="1" applyAlignment="1" applyProtection="1">
      <alignment/>
      <protection/>
    </xf>
    <xf numFmtId="0" fontId="0" fillId="0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76" fontId="58" fillId="0" borderId="9" xfId="0" applyNumberFormat="1" applyFont="1" applyFill="1" applyBorder="1" applyAlignment="1">
      <alignment horizontal="center" vertical="center" wrapText="1"/>
    </xf>
    <xf numFmtId="176" fontId="58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7" fillId="0" borderId="9" xfId="0" applyFont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left" vertical="center" wrapText="1"/>
    </xf>
    <xf numFmtId="176" fontId="56" fillId="0" borderId="9" xfId="0" applyNumberFormat="1" applyFont="1" applyFill="1" applyBorder="1" applyAlignment="1">
      <alignment horizontal="center" vertical="center" wrapText="1"/>
    </xf>
    <xf numFmtId="176" fontId="57" fillId="0" borderId="9" xfId="0" applyNumberFormat="1" applyFont="1" applyFill="1" applyBorder="1" applyAlignment="1">
      <alignment horizontal="center" vertical="center" wrapText="1"/>
    </xf>
    <xf numFmtId="0" fontId="59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176" fontId="10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77" fontId="12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76" fontId="10" fillId="0" borderId="15" xfId="0" applyNumberFormat="1" applyFont="1" applyFill="1" applyBorder="1" applyAlignment="1">
      <alignment horizontal="center" vertical="center" wrapText="1"/>
    </xf>
    <xf numFmtId="178" fontId="10" fillId="0" borderId="9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176" fontId="59" fillId="0" borderId="0" xfId="0" applyNumberFormat="1" applyFont="1" applyFill="1" applyAlignment="1">
      <alignment horizontal="center" vertical="center"/>
    </xf>
    <xf numFmtId="0" fontId="56" fillId="0" borderId="9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176" fontId="59" fillId="0" borderId="9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176" fontId="13" fillId="33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justify" vertical="center" wrapText="1"/>
    </xf>
    <xf numFmtId="176" fontId="13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justify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10" fontId="7" fillId="0" borderId="9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right" vertical="center"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4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177" fontId="12" fillId="0" borderId="9" xfId="0" applyNumberFormat="1" applyFont="1" applyFill="1" applyBorder="1" applyAlignment="1" applyProtection="1">
      <alignment horizontal="center" vertical="center"/>
      <protection/>
    </xf>
    <xf numFmtId="176" fontId="55" fillId="0" borderId="9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176" fontId="14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 applyProtection="1">
      <alignment horizontal="left" vertical="center"/>
      <protection/>
    </xf>
    <xf numFmtId="0" fontId="14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6" fillId="34" borderId="0" xfId="0" applyFont="1" applyFill="1" applyAlignment="1" applyProtection="1">
      <alignment vertical="center"/>
      <protection/>
    </xf>
    <xf numFmtId="0" fontId="6" fillId="34" borderId="0" xfId="0" applyFont="1" applyFill="1" applyAlignment="1" applyProtection="1">
      <alignment vertical="center"/>
      <protection/>
    </xf>
    <xf numFmtId="0" fontId="16" fillId="34" borderId="0" xfId="0" applyFont="1" applyFill="1" applyAlignment="1" applyProtection="1">
      <alignment vertical="center"/>
      <protection/>
    </xf>
    <xf numFmtId="0" fontId="17" fillId="34" borderId="0" xfId="0" applyFont="1" applyFill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zoomScaleSheetLayoutView="100" workbookViewId="0" topLeftCell="A1">
      <selection activeCell="G7" sqref="G7"/>
    </sheetView>
  </sheetViews>
  <sheetFormatPr defaultColWidth="9.00390625" defaultRowHeight="14.25"/>
  <cols>
    <col min="1" max="1" width="7.125" style="0" customWidth="1"/>
    <col min="11" max="11" width="16.125" style="0" customWidth="1"/>
  </cols>
  <sheetData>
    <row r="1" spans="1:10" ht="28.5" customHeight="1">
      <c r="A1" s="110"/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64.25" customHeight="1">
      <c r="A2" s="111"/>
      <c r="B2" s="112" t="s">
        <v>0</v>
      </c>
      <c r="C2" s="113"/>
      <c r="D2" s="113"/>
      <c r="E2" s="113"/>
      <c r="F2" s="113"/>
      <c r="G2" s="113"/>
      <c r="H2" s="113"/>
      <c r="I2" s="113"/>
      <c r="J2" s="111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zoomScaleSheetLayoutView="100" workbookViewId="0" topLeftCell="A7">
      <selection activeCell="E1" sqref="D1:H16384"/>
    </sheetView>
  </sheetViews>
  <sheetFormatPr defaultColWidth="9.00390625" defaultRowHeight="14.25"/>
  <cols>
    <col min="1" max="1" width="9.00390625" style="14" customWidth="1"/>
    <col min="2" max="2" width="18.25390625" style="14" customWidth="1"/>
    <col min="3" max="3" width="13.50390625" style="14" customWidth="1"/>
    <col min="4" max="4" width="9.00390625" style="14" customWidth="1"/>
    <col min="5" max="5" width="8.875" style="14" customWidth="1"/>
    <col min="6" max="6" width="11.375" style="14" customWidth="1"/>
    <col min="7" max="7" width="15.625" style="14" customWidth="1"/>
    <col min="8" max="8" width="18.75390625" style="14" customWidth="1"/>
    <col min="9" max="9" width="10.375" style="14" customWidth="1"/>
    <col min="10" max="16384" width="9.00390625" style="14" customWidth="1"/>
  </cols>
  <sheetData>
    <row r="1" ht="14.25">
      <c r="A1" s="14" t="s">
        <v>234</v>
      </c>
    </row>
    <row r="2" s="12" customFormat="1" ht="36.75" customHeight="1">
      <c r="D2" s="12" t="s">
        <v>235</v>
      </c>
    </row>
    <row r="3" ht="27" customHeight="1">
      <c r="I3" s="14" t="s">
        <v>3</v>
      </c>
    </row>
    <row r="5" spans="1:11" s="13" customFormat="1" ht="27" customHeight="1">
      <c r="A5" s="15" t="s">
        <v>43</v>
      </c>
      <c r="B5" s="15"/>
      <c r="C5" s="16" t="s">
        <v>198</v>
      </c>
      <c r="D5" s="16" t="s">
        <v>236</v>
      </c>
      <c r="E5" s="16" t="s">
        <v>237</v>
      </c>
      <c r="F5" s="16" t="s">
        <v>238</v>
      </c>
      <c r="G5" s="17" t="s">
        <v>239</v>
      </c>
      <c r="H5" s="17" t="s">
        <v>240</v>
      </c>
      <c r="I5" s="17" t="s">
        <v>241</v>
      </c>
      <c r="J5" s="17" t="s">
        <v>242</v>
      </c>
      <c r="K5" s="17" t="s">
        <v>243</v>
      </c>
    </row>
    <row r="6" spans="1:11" s="13" customFormat="1" ht="14.25">
      <c r="A6" s="15" t="s">
        <v>48</v>
      </c>
      <c r="B6" s="15" t="s">
        <v>49</v>
      </c>
      <c r="C6" s="18"/>
      <c r="D6" s="18"/>
      <c r="E6" s="18"/>
      <c r="F6" s="18"/>
      <c r="G6" s="19"/>
      <c r="H6" s="19"/>
      <c r="I6" s="19"/>
      <c r="J6" s="19"/>
      <c r="K6" s="19"/>
    </row>
    <row r="7" spans="1:11" ht="30" customHeight="1">
      <c r="A7" s="20" t="s">
        <v>54</v>
      </c>
      <c r="B7" s="20" t="s">
        <v>55</v>
      </c>
      <c r="C7" s="21">
        <v>202.04</v>
      </c>
      <c r="D7" s="21">
        <v>0</v>
      </c>
      <c r="E7" s="21">
        <v>202.04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</row>
    <row r="8" spans="1:11" ht="30" customHeight="1">
      <c r="A8" s="20" t="s">
        <v>56</v>
      </c>
      <c r="B8" s="20" t="s">
        <v>57</v>
      </c>
      <c r="C8" s="22">
        <v>80.82</v>
      </c>
      <c r="D8" s="22">
        <v>0</v>
      </c>
      <c r="E8" s="22">
        <v>80.82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</row>
    <row r="9" spans="1:11" ht="30" customHeight="1">
      <c r="A9" s="20" t="s">
        <v>58</v>
      </c>
      <c r="B9" s="20" t="s">
        <v>59</v>
      </c>
      <c r="C9" s="22">
        <v>45.6</v>
      </c>
      <c r="D9" s="22">
        <v>0</v>
      </c>
      <c r="E9" s="22">
        <v>45.6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</row>
    <row r="10" spans="1:11" ht="30" customHeight="1">
      <c r="A10" s="20" t="s">
        <v>60</v>
      </c>
      <c r="B10" s="20" t="s">
        <v>61</v>
      </c>
      <c r="C10" s="22">
        <v>80.82</v>
      </c>
      <c r="D10" s="22">
        <v>0</v>
      </c>
      <c r="E10" s="22">
        <v>80.82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</row>
    <row r="11" spans="1:11" ht="30" customHeight="1">
      <c r="A11" s="20" t="s">
        <v>62</v>
      </c>
      <c r="B11" s="20" t="s">
        <v>63</v>
      </c>
      <c r="C11" s="22">
        <v>71.14</v>
      </c>
      <c r="D11" s="22">
        <v>0</v>
      </c>
      <c r="E11" s="22">
        <v>71.14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</row>
    <row r="12" spans="1:11" ht="30" customHeight="1">
      <c r="A12" s="20" t="s">
        <v>64</v>
      </c>
      <c r="B12" s="20" t="s">
        <v>65</v>
      </c>
      <c r="C12" s="22">
        <v>125.8</v>
      </c>
      <c r="D12" s="22">
        <v>0</v>
      </c>
      <c r="E12" s="22">
        <v>125.8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</row>
    <row r="13" spans="1:11" ht="30" customHeight="1">
      <c r="A13" s="20" t="s">
        <v>66</v>
      </c>
      <c r="B13" s="20" t="s">
        <v>67</v>
      </c>
      <c r="C13" s="22">
        <v>200</v>
      </c>
      <c r="D13" s="22">
        <v>0</v>
      </c>
      <c r="E13" s="22">
        <v>200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30" customHeight="1">
      <c r="A14" s="20" t="s">
        <v>68</v>
      </c>
      <c r="B14" s="20" t="s">
        <v>69</v>
      </c>
      <c r="C14" s="22">
        <v>100</v>
      </c>
      <c r="D14" s="22">
        <v>0</v>
      </c>
      <c r="E14" s="22">
        <v>100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</row>
    <row r="15" spans="1:11" ht="30" customHeight="1">
      <c r="A15" s="20" t="s">
        <v>70</v>
      </c>
      <c r="B15" s="20" t="s">
        <v>71</v>
      </c>
      <c r="C15" s="22">
        <v>200</v>
      </c>
      <c r="D15" s="22">
        <v>0</v>
      </c>
      <c r="E15" s="22">
        <v>200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</row>
    <row r="16" spans="1:11" ht="30" customHeight="1">
      <c r="A16" s="20" t="s">
        <v>72</v>
      </c>
      <c r="B16" s="20" t="s">
        <v>73</v>
      </c>
      <c r="C16" s="22">
        <v>50</v>
      </c>
      <c r="D16" s="22">
        <v>0</v>
      </c>
      <c r="E16" s="22">
        <v>50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</row>
    <row r="17" spans="1:11" ht="30" customHeight="1">
      <c r="A17" s="20" t="s">
        <v>74</v>
      </c>
      <c r="B17" s="20" t="s">
        <v>75</v>
      </c>
      <c r="C17" s="22">
        <v>380</v>
      </c>
      <c r="D17" s="22">
        <v>0</v>
      </c>
      <c r="E17" s="22">
        <v>380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</row>
    <row r="18" spans="1:11" ht="30" customHeight="1">
      <c r="A18" s="20" t="s">
        <v>76</v>
      </c>
      <c r="B18" s="20" t="s">
        <v>77</v>
      </c>
      <c r="C18" s="22">
        <v>1505.89</v>
      </c>
      <c r="D18" s="22">
        <v>0</v>
      </c>
      <c r="E18" s="22">
        <v>1505.89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</row>
    <row r="19" spans="1:11" ht="30" customHeight="1">
      <c r="A19" s="20" t="s">
        <v>78</v>
      </c>
      <c r="B19" s="20" t="s">
        <v>79</v>
      </c>
      <c r="C19" s="22">
        <v>140.67</v>
      </c>
      <c r="D19" s="22">
        <v>0</v>
      </c>
      <c r="E19" s="22">
        <v>140.67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</row>
    <row r="20" spans="1:11" ht="30" customHeight="1">
      <c r="A20" s="20" t="s">
        <v>80</v>
      </c>
      <c r="B20" s="20" t="s">
        <v>81</v>
      </c>
      <c r="C20" s="22">
        <v>97.6</v>
      </c>
      <c r="D20" s="22">
        <v>0</v>
      </c>
      <c r="E20" s="22">
        <v>97.6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</row>
    <row r="21" spans="1:11" ht="30" customHeight="1">
      <c r="A21" s="23">
        <v>2082201</v>
      </c>
      <c r="B21" s="24" t="s">
        <v>82</v>
      </c>
      <c r="C21" s="22">
        <v>78</v>
      </c>
      <c r="D21" s="22">
        <v>0</v>
      </c>
      <c r="E21" s="22">
        <v>78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</row>
  </sheetData>
  <sheetProtection/>
  <mergeCells count="11">
    <mergeCell ref="D2:H2"/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7"/>
  <sheetViews>
    <sheetView zoomScaleSheetLayoutView="100" workbookViewId="0" topLeftCell="A4">
      <selection activeCell="D18" sqref="D18"/>
    </sheetView>
  </sheetViews>
  <sheetFormatPr defaultColWidth="9.00390625" defaultRowHeight="14.25"/>
  <cols>
    <col min="1" max="1" width="8.375" style="0" customWidth="1"/>
    <col min="2" max="2" width="7.75390625" style="0" customWidth="1"/>
    <col min="3" max="3" width="5.50390625" style="0" customWidth="1"/>
    <col min="4" max="4" width="4.25390625" style="0" customWidth="1"/>
    <col min="5" max="9" width="5.625" style="0" customWidth="1"/>
    <col min="10" max="10" width="6.125" style="0" customWidth="1"/>
    <col min="11" max="11" width="4.875" style="0" customWidth="1"/>
    <col min="12" max="27" width="6.375" style="0" customWidth="1"/>
  </cols>
  <sheetData>
    <row r="1" ht="14.25">
      <c r="A1" t="s">
        <v>244</v>
      </c>
    </row>
    <row r="2" spans="1:27" s="1" customFormat="1" ht="32.25" customHeight="1">
      <c r="A2" s="5" t="s">
        <v>245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6" s="2" customFormat="1" ht="21.75" customHeight="1">
      <c r="A3" s="6"/>
      <c r="B3" s="6"/>
      <c r="C3" s="6"/>
      <c r="D3" s="6"/>
      <c r="E3" s="6"/>
      <c r="F3" s="6"/>
      <c r="G3" s="6"/>
      <c r="W3" s="11" t="s">
        <v>3</v>
      </c>
      <c r="X3" s="11"/>
      <c r="Y3" s="11"/>
      <c r="Z3" s="11"/>
    </row>
    <row r="4" spans="1:27" s="3" customFormat="1" ht="45.75" customHeight="1">
      <c r="A4" s="7" t="s">
        <v>246</v>
      </c>
      <c r="B4" s="7"/>
      <c r="C4" s="8" t="s">
        <v>99</v>
      </c>
      <c r="D4" s="8" t="s">
        <v>247</v>
      </c>
      <c r="E4" s="8"/>
      <c r="F4" s="8"/>
      <c r="G4" s="8"/>
      <c r="H4" s="8"/>
      <c r="I4" s="8"/>
      <c r="J4" s="8"/>
      <c r="K4" s="8"/>
      <c r="L4" s="8" t="s">
        <v>248</v>
      </c>
      <c r="M4" s="8"/>
      <c r="N4" s="8"/>
      <c r="O4" s="8"/>
      <c r="P4" s="8"/>
      <c r="Q4" s="8"/>
      <c r="R4" s="8"/>
      <c r="S4" s="8"/>
      <c r="T4" s="8" t="s">
        <v>249</v>
      </c>
      <c r="U4" s="8"/>
      <c r="V4" s="8"/>
      <c r="W4" s="8"/>
      <c r="X4" s="8"/>
      <c r="Y4" s="8"/>
      <c r="Z4" s="8"/>
      <c r="AA4" s="8"/>
    </row>
    <row r="5" spans="1:27" s="3" customFormat="1" ht="29.25" customHeight="1">
      <c r="A5" s="7" t="s">
        <v>48</v>
      </c>
      <c r="B5" s="7" t="s">
        <v>49</v>
      </c>
      <c r="C5" s="8"/>
      <c r="D5" s="8" t="s">
        <v>88</v>
      </c>
      <c r="E5" s="7" t="s">
        <v>250</v>
      </c>
      <c r="F5" s="7"/>
      <c r="G5" s="7"/>
      <c r="H5" s="7" t="s">
        <v>11</v>
      </c>
      <c r="I5" s="7"/>
      <c r="J5" s="7"/>
      <c r="K5" s="7" t="s">
        <v>251</v>
      </c>
      <c r="L5" s="8" t="s">
        <v>88</v>
      </c>
      <c r="M5" s="7" t="s">
        <v>250</v>
      </c>
      <c r="N5" s="7"/>
      <c r="O5" s="7"/>
      <c r="P5" s="7" t="s">
        <v>11</v>
      </c>
      <c r="Q5" s="7"/>
      <c r="R5" s="7"/>
      <c r="S5" s="7" t="s">
        <v>251</v>
      </c>
      <c r="T5" s="8" t="s">
        <v>88</v>
      </c>
      <c r="U5" s="7" t="s">
        <v>250</v>
      </c>
      <c r="V5" s="7"/>
      <c r="W5" s="7"/>
      <c r="X5" s="7" t="s">
        <v>11</v>
      </c>
      <c r="Y5" s="7"/>
      <c r="Z5" s="7"/>
      <c r="AA5" s="7" t="s">
        <v>251</v>
      </c>
    </row>
    <row r="6" spans="1:27" s="3" customFormat="1" ht="24" customHeight="1">
      <c r="A6" s="7"/>
      <c r="B6" s="7"/>
      <c r="C6" s="8"/>
      <c r="D6" s="8"/>
      <c r="E6" s="7" t="s">
        <v>9</v>
      </c>
      <c r="F6" s="7" t="s">
        <v>89</v>
      </c>
      <c r="G6" s="7" t="s">
        <v>90</v>
      </c>
      <c r="H6" s="7" t="s">
        <v>9</v>
      </c>
      <c r="I6" s="7" t="s">
        <v>89</v>
      </c>
      <c r="J6" s="7" t="s">
        <v>90</v>
      </c>
      <c r="K6" s="7"/>
      <c r="L6" s="8"/>
      <c r="M6" s="7" t="s">
        <v>9</v>
      </c>
      <c r="N6" s="7" t="s">
        <v>89</v>
      </c>
      <c r="O6" s="7" t="s">
        <v>90</v>
      </c>
      <c r="P6" s="7" t="s">
        <v>9</v>
      </c>
      <c r="Q6" s="7" t="s">
        <v>89</v>
      </c>
      <c r="R6" s="7" t="s">
        <v>90</v>
      </c>
      <c r="S6" s="7"/>
      <c r="T6" s="8"/>
      <c r="U6" s="7" t="s">
        <v>9</v>
      </c>
      <c r="V6" s="7" t="s">
        <v>89</v>
      </c>
      <c r="W6" s="7" t="s">
        <v>90</v>
      </c>
      <c r="X6" s="7" t="s">
        <v>9</v>
      </c>
      <c r="Y6" s="7" t="s">
        <v>89</v>
      </c>
      <c r="Z6" s="7" t="s">
        <v>90</v>
      </c>
      <c r="AA6" s="7"/>
    </row>
    <row r="7" spans="1:27" s="4" customFormat="1" ht="24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s="4" customFormat="1" ht="24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s="4" customFormat="1" ht="24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s="4" customFormat="1" ht="24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s="4" customFormat="1" ht="24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s="4" customFormat="1" ht="24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s="4" customFormat="1" ht="24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s="4" customFormat="1" ht="24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s="4" customFormat="1" ht="24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s="4" customFormat="1" ht="24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ht="14.25">
      <c r="A17" s="10" t="s">
        <v>252</v>
      </c>
    </row>
  </sheetData>
  <sheetProtection/>
  <mergeCells count="21">
    <mergeCell ref="A2:AA2"/>
    <mergeCell ref="W3:Z3"/>
    <mergeCell ref="A4:B4"/>
    <mergeCell ref="D4:K4"/>
    <mergeCell ref="L4:S4"/>
    <mergeCell ref="T4:AA4"/>
    <mergeCell ref="E5:G5"/>
    <mergeCell ref="H5:J5"/>
    <mergeCell ref="M5:O5"/>
    <mergeCell ref="P5:R5"/>
    <mergeCell ref="U5:W5"/>
    <mergeCell ref="X5:Z5"/>
    <mergeCell ref="A5:A6"/>
    <mergeCell ref="B5:B6"/>
    <mergeCell ref="C4:C6"/>
    <mergeCell ref="D5:D6"/>
    <mergeCell ref="K5:K6"/>
    <mergeCell ref="L5:L6"/>
    <mergeCell ref="S5:S6"/>
    <mergeCell ref="T5:T6"/>
    <mergeCell ref="AA5:AA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SheetLayoutView="100" workbookViewId="0" topLeftCell="A4">
      <selection activeCell="G13" sqref="G13"/>
    </sheetView>
  </sheetViews>
  <sheetFormatPr defaultColWidth="9.00390625" defaultRowHeight="14.25"/>
  <cols>
    <col min="1" max="1" width="33.75390625" style="37" customWidth="1"/>
    <col min="2" max="2" width="14.625" style="37" customWidth="1"/>
    <col min="3" max="3" width="28.50390625" style="37" customWidth="1"/>
    <col min="4" max="4" width="10.75390625" style="37" customWidth="1"/>
    <col min="5" max="5" width="13.375" style="37" customWidth="1"/>
    <col min="6" max="6" width="18.875" style="37" customWidth="1"/>
    <col min="7" max="16384" width="9.00390625" style="37" customWidth="1"/>
  </cols>
  <sheetData>
    <row r="1" ht="21" customHeight="1">
      <c r="A1" s="37" t="s">
        <v>1</v>
      </c>
    </row>
    <row r="2" spans="1:6" s="93" customFormat="1" ht="28.5" customHeight="1">
      <c r="A2" s="29" t="s">
        <v>2</v>
      </c>
      <c r="B2" s="29"/>
      <c r="C2" s="29"/>
      <c r="D2" s="29"/>
      <c r="E2" s="29"/>
      <c r="F2" s="29"/>
    </row>
    <row r="3" spans="3:6" s="94" customFormat="1" ht="17.25" customHeight="1">
      <c r="C3" s="95"/>
      <c r="F3" s="94" t="s">
        <v>3</v>
      </c>
    </row>
    <row r="4" spans="1:6" ht="17.25" customHeight="1">
      <c r="A4" s="96" t="s">
        <v>4</v>
      </c>
      <c r="B4" s="96"/>
      <c r="C4" s="96" t="s">
        <v>5</v>
      </c>
      <c r="D4" s="96"/>
      <c r="E4" s="96"/>
      <c r="F4" s="96"/>
    </row>
    <row r="5" spans="1:6" s="94" customFormat="1" ht="24.75" customHeight="1">
      <c r="A5" s="97" t="s">
        <v>6</v>
      </c>
      <c r="B5" s="98" t="s">
        <v>7</v>
      </c>
      <c r="C5" s="97" t="s">
        <v>8</v>
      </c>
      <c r="D5" s="97" t="s">
        <v>7</v>
      </c>
      <c r="E5" s="97"/>
      <c r="F5" s="97"/>
    </row>
    <row r="6" spans="1:6" s="94" customFormat="1" ht="27.75" customHeight="1">
      <c r="A6" s="97"/>
      <c r="B6" s="99"/>
      <c r="C6" s="97"/>
      <c r="D6" s="97" t="s">
        <v>9</v>
      </c>
      <c r="E6" s="97" t="s">
        <v>10</v>
      </c>
      <c r="F6" s="97" t="s">
        <v>11</v>
      </c>
    </row>
    <row r="7" spans="1:6" s="94" customFormat="1" ht="24.75" customHeight="1">
      <c r="A7" s="100" t="s">
        <v>12</v>
      </c>
      <c r="B7" s="101">
        <f>B8+B9</f>
        <v>3358.38</v>
      </c>
      <c r="C7" s="100" t="s">
        <v>13</v>
      </c>
      <c r="D7" s="101">
        <f>SUM(D8:D28)</f>
        <v>3358.38</v>
      </c>
      <c r="E7" s="101">
        <f>SUM(E8:E28)</f>
        <v>3280.38</v>
      </c>
      <c r="F7" s="101">
        <v>78</v>
      </c>
    </row>
    <row r="8" spans="1:6" s="94" customFormat="1" ht="24.75" customHeight="1">
      <c r="A8" s="102" t="s">
        <v>14</v>
      </c>
      <c r="B8" s="103">
        <v>3280.38</v>
      </c>
      <c r="C8" s="102" t="s">
        <v>15</v>
      </c>
      <c r="D8" s="104">
        <v>0</v>
      </c>
      <c r="E8" s="104">
        <v>0</v>
      </c>
      <c r="F8" s="104">
        <v>0</v>
      </c>
    </row>
    <row r="9" spans="1:6" s="94" customFormat="1" ht="24.75" customHeight="1">
      <c r="A9" s="102" t="s">
        <v>16</v>
      </c>
      <c r="B9" s="103">
        <v>78</v>
      </c>
      <c r="C9" s="102" t="s">
        <v>17</v>
      </c>
      <c r="D9" s="104">
        <f aca="true" t="shared" si="0" ref="D9:D18">E9+F9</f>
        <v>0</v>
      </c>
      <c r="E9" s="104">
        <v>0</v>
      </c>
      <c r="F9" s="104">
        <v>0</v>
      </c>
    </row>
    <row r="10" spans="1:6" s="94" customFormat="1" ht="24.75" customHeight="1">
      <c r="A10" s="97"/>
      <c r="B10" s="97"/>
      <c r="C10" s="102" t="s">
        <v>18</v>
      </c>
      <c r="D10" s="104">
        <f t="shared" si="0"/>
        <v>0</v>
      </c>
      <c r="E10" s="104">
        <v>0</v>
      </c>
      <c r="F10" s="104">
        <v>0</v>
      </c>
    </row>
    <row r="11" spans="1:6" s="94" customFormat="1" ht="24.75" customHeight="1">
      <c r="A11" s="97"/>
      <c r="B11" s="97"/>
      <c r="C11" s="102" t="s">
        <v>19</v>
      </c>
      <c r="D11" s="104">
        <f t="shared" si="0"/>
        <v>0</v>
      </c>
      <c r="E11" s="104">
        <v>0</v>
      </c>
      <c r="F11" s="104">
        <v>0</v>
      </c>
    </row>
    <row r="12" spans="1:6" s="94" customFormat="1" ht="24.75" customHeight="1">
      <c r="A12" s="97"/>
      <c r="B12" s="97"/>
      <c r="C12" s="102" t="s">
        <v>20</v>
      </c>
      <c r="D12" s="104">
        <f t="shared" si="0"/>
        <v>0</v>
      </c>
      <c r="E12" s="104">
        <v>0</v>
      </c>
      <c r="F12" s="104">
        <v>0</v>
      </c>
    </row>
    <row r="13" spans="1:6" s="94" customFormat="1" ht="24.75" customHeight="1">
      <c r="A13" s="97"/>
      <c r="B13" s="97"/>
      <c r="C13" s="102" t="s">
        <v>21</v>
      </c>
      <c r="D13" s="104">
        <f t="shared" si="0"/>
        <v>0</v>
      </c>
      <c r="E13" s="104">
        <v>0</v>
      </c>
      <c r="F13" s="104">
        <v>0</v>
      </c>
    </row>
    <row r="14" spans="1:6" s="94" customFormat="1" ht="24.75" customHeight="1">
      <c r="A14" s="97"/>
      <c r="B14" s="97"/>
      <c r="C14" s="102" t="s">
        <v>22</v>
      </c>
      <c r="D14" s="104">
        <f t="shared" si="0"/>
        <v>0</v>
      </c>
      <c r="E14" s="104">
        <v>0</v>
      </c>
      <c r="F14" s="104">
        <v>0</v>
      </c>
    </row>
    <row r="15" spans="1:6" s="94" customFormat="1" ht="24.75" customHeight="1">
      <c r="A15" s="97"/>
      <c r="B15" s="97"/>
      <c r="C15" s="102" t="s">
        <v>23</v>
      </c>
      <c r="D15" s="104">
        <f t="shared" si="0"/>
        <v>406.46</v>
      </c>
      <c r="E15" s="104">
        <v>328.46</v>
      </c>
      <c r="F15" s="104">
        <v>78</v>
      </c>
    </row>
    <row r="16" spans="1:6" s="94" customFormat="1" ht="24.75" customHeight="1">
      <c r="A16" s="97"/>
      <c r="B16" s="97"/>
      <c r="C16" s="102" t="s">
        <v>24</v>
      </c>
      <c r="D16" s="104">
        <f t="shared" si="0"/>
        <v>151.96</v>
      </c>
      <c r="E16" s="104">
        <v>151.96</v>
      </c>
      <c r="F16" s="104">
        <v>0</v>
      </c>
    </row>
    <row r="17" spans="1:6" s="94" customFormat="1" ht="24.75" customHeight="1">
      <c r="A17" s="97"/>
      <c r="B17" s="97"/>
      <c r="C17" s="102" t="s">
        <v>25</v>
      </c>
      <c r="D17" s="104">
        <f t="shared" si="0"/>
        <v>0</v>
      </c>
      <c r="E17" s="104">
        <v>0</v>
      </c>
      <c r="F17" s="104">
        <v>0</v>
      </c>
    </row>
    <row r="18" spans="1:6" s="94" customFormat="1" ht="24.75" customHeight="1">
      <c r="A18" s="97"/>
      <c r="B18" s="97"/>
      <c r="C18" s="102" t="s">
        <v>26</v>
      </c>
      <c r="D18" s="104">
        <f t="shared" si="0"/>
        <v>0</v>
      </c>
      <c r="E18" s="104">
        <v>0</v>
      </c>
      <c r="F18" s="104">
        <v>0</v>
      </c>
    </row>
    <row r="19" spans="1:6" s="94" customFormat="1" ht="24.75" customHeight="1">
      <c r="A19" s="97"/>
      <c r="B19" s="97"/>
      <c r="C19" s="102" t="s">
        <v>27</v>
      </c>
      <c r="D19" s="104">
        <v>2561.69</v>
      </c>
      <c r="E19" s="104">
        <v>2561.69</v>
      </c>
      <c r="F19" s="104">
        <v>0</v>
      </c>
    </row>
    <row r="20" spans="1:6" s="94" customFormat="1" ht="24.75" customHeight="1">
      <c r="A20" s="97"/>
      <c r="B20" s="97"/>
      <c r="C20" s="102" t="s">
        <v>28</v>
      </c>
      <c r="D20" s="104">
        <f>E20+F20</f>
        <v>0</v>
      </c>
      <c r="E20" s="104">
        <v>0</v>
      </c>
      <c r="F20" s="104">
        <v>0</v>
      </c>
    </row>
    <row r="21" spans="1:6" s="94" customFormat="1" ht="24.75" customHeight="1">
      <c r="A21" s="97"/>
      <c r="B21" s="97"/>
      <c r="C21" s="102" t="s">
        <v>29</v>
      </c>
      <c r="D21" s="104">
        <f>E21+F21</f>
        <v>0</v>
      </c>
      <c r="E21" s="104">
        <v>0</v>
      </c>
      <c r="F21" s="104">
        <v>0</v>
      </c>
    </row>
    <row r="22" spans="1:6" s="94" customFormat="1" ht="24.75" customHeight="1">
      <c r="A22" s="97"/>
      <c r="B22" s="97"/>
      <c r="C22" s="102" t="s">
        <v>30</v>
      </c>
      <c r="D22" s="104">
        <f>E22+F22</f>
        <v>0</v>
      </c>
      <c r="E22" s="104">
        <v>0</v>
      </c>
      <c r="F22" s="104">
        <v>0</v>
      </c>
    </row>
    <row r="23" spans="1:6" s="94" customFormat="1" ht="24.75" customHeight="1">
      <c r="A23" s="97"/>
      <c r="B23" s="97"/>
      <c r="C23" s="102" t="s">
        <v>31</v>
      </c>
      <c r="D23" s="104">
        <f>E23+F23</f>
        <v>0</v>
      </c>
      <c r="E23" s="104">
        <v>0</v>
      </c>
      <c r="F23" s="104">
        <v>0</v>
      </c>
    </row>
    <row r="24" spans="1:6" s="94" customFormat="1" ht="24.75" customHeight="1">
      <c r="A24" s="97"/>
      <c r="B24" s="97"/>
      <c r="C24" s="102" t="s">
        <v>32</v>
      </c>
      <c r="D24" s="104">
        <f>E24+F24</f>
        <v>0</v>
      </c>
      <c r="E24" s="104">
        <v>0</v>
      </c>
      <c r="F24" s="104">
        <v>0</v>
      </c>
    </row>
    <row r="25" spans="1:6" s="94" customFormat="1" ht="24.75" customHeight="1">
      <c r="A25" s="97"/>
      <c r="B25" s="97"/>
      <c r="C25" s="102" t="s">
        <v>33</v>
      </c>
      <c r="D25" s="104">
        <v>238.27</v>
      </c>
      <c r="E25" s="104">
        <v>238.27</v>
      </c>
      <c r="F25" s="104">
        <v>0</v>
      </c>
    </row>
    <row r="26" spans="1:6" s="94" customFormat="1" ht="24.75" customHeight="1">
      <c r="A26" s="97"/>
      <c r="B26" s="97"/>
      <c r="C26" s="102" t="s">
        <v>34</v>
      </c>
      <c r="D26" s="104">
        <f>E26+F26</f>
        <v>0</v>
      </c>
      <c r="E26" s="104">
        <v>0</v>
      </c>
      <c r="F26" s="104">
        <v>0</v>
      </c>
    </row>
    <row r="27" spans="1:6" s="94" customFormat="1" ht="24.75" customHeight="1">
      <c r="A27" s="97"/>
      <c r="B27" s="97"/>
      <c r="C27" s="105" t="s">
        <v>35</v>
      </c>
      <c r="D27" s="104">
        <f>E27+F27</f>
        <v>0</v>
      </c>
      <c r="E27" s="104">
        <v>0</v>
      </c>
      <c r="F27" s="104">
        <v>0</v>
      </c>
    </row>
    <row r="28" spans="1:6" s="94" customFormat="1" ht="24.75" customHeight="1">
      <c r="A28" s="97"/>
      <c r="B28" s="97"/>
      <c r="C28" s="102" t="s">
        <v>36</v>
      </c>
      <c r="D28" s="104">
        <f>E28+F28</f>
        <v>0</v>
      </c>
      <c r="E28" s="104">
        <v>0</v>
      </c>
      <c r="F28" s="104">
        <v>0</v>
      </c>
    </row>
    <row r="29" spans="1:6" s="94" customFormat="1" ht="24.75" customHeight="1">
      <c r="A29" s="97"/>
      <c r="B29" s="97"/>
      <c r="C29" s="97"/>
      <c r="D29" s="104"/>
      <c r="E29" s="104"/>
      <c r="F29" s="104"/>
    </row>
    <row r="30" spans="1:6" s="94" customFormat="1" ht="24.75" customHeight="1">
      <c r="A30" s="97"/>
      <c r="B30" s="97"/>
      <c r="C30" s="97"/>
      <c r="D30" s="104"/>
      <c r="E30" s="104"/>
      <c r="F30" s="104"/>
    </row>
    <row r="31" spans="1:6" s="94" customFormat="1" ht="24.75" customHeight="1">
      <c r="A31" s="106" t="s">
        <v>37</v>
      </c>
      <c r="B31" s="103">
        <v>0</v>
      </c>
      <c r="C31" s="106" t="s">
        <v>38</v>
      </c>
      <c r="D31" s="104">
        <f>SUM(D32:D33)</f>
        <v>0</v>
      </c>
      <c r="E31" s="104">
        <f>SUM(E32:E33)</f>
        <v>0</v>
      </c>
      <c r="F31" s="104">
        <v>0</v>
      </c>
    </row>
    <row r="32" spans="1:6" s="94" customFormat="1" ht="24.75" customHeight="1">
      <c r="A32" s="102" t="s">
        <v>14</v>
      </c>
      <c r="B32" s="103">
        <v>0</v>
      </c>
      <c r="C32" s="102" t="s">
        <v>14</v>
      </c>
      <c r="D32" s="104">
        <f>E32+F32</f>
        <v>0</v>
      </c>
      <c r="E32" s="104">
        <v>0</v>
      </c>
      <c r="F32" s="104">
        <v>0</v>
      </c>
    </row>
    <row r="33" spans="1:6" s="94" customFormat="1" ht="24.75" customHeight="1">
      <c r="A33" s="102" t="s">
        <v>16</v>
      </c>
      <c r="B33" s="103">
        <v>0</v>
      </c>
      <c r="C33" s="107" t="s">
        <v>16</v>
      </c>
      <c r="D33" s="104">
        <f>E33+F33</f>
        <v>0</v>
      </c>
      <c r="E33" s="104">
        <v>0</v>
      </c>
      <c r="F33" s="104">
        <v>0</v>
      </c>
    </row>
    <row r="34" spans="1:6" s="94" customFormat="1" ht="24.75" customHeight="1">
      <c r="A34" s="106" t="s">
        <v>39</v>
      </c>
      <c r="B34" s="108">
        <f>B7+B31</f>
        <v>3358.38</v>
      </c>
      <c r="C34" s="109" t="s">
        <v>40</v>
      </c>
      <c r="D34" s="101">
        <f>D7+D31</f>
        <v>3358.38</v>
      </c>
      <c r="E34" s="101">
        <f>E7+E31</f>
        <v>3280.38</v>
      </c>
      <c r="F34" s="101">
        <f>F7+F31</f>
        <v>78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0"/>
  <sheetViews>
    <sheetView zoomScaleSheetLayoutView="100" workbookViewId="0" topLeftCell="C1">
      <selection activeCell="I5" sqref="A1:N16384"/>
    </sheetView>
  </sheetViews>
  <sheetFormatPr defaultColWidth="9.00390625" defaultRowHeight="14.25"/>
  <cols>
    <col min="1" max="1" width="9.125" style="80" customWidth="1"/>
    <col min="2" max="2" width="17.00390625" style="80" customWidth="1"/>
    <col min="3" max="3" width="9.125" style="80" customWidth="1"/>
    <col min="4" max="4" width="10.50390625" style="80" customWidth="1"/>
    <col min="5" max="5" width="9.375" style="80" bestFit="1" customWidth="1"/>
    <col min="6" max="6" width="15.50390625" style="80" customWidth="1"/>
    <col min="7" max="7" width="9.25390625" style="80" customWidth="1"/>
    <col min="8" max="8" width="10.50390625" style="80" customWidth="1"/>
    <col min="9" max="9" width="8.875" style="80" customWidth="1"/>
    <col min="10" max="10" width="8.125" style="80" customWidth="1"/>
    <col min="11" max="11" width="14.125" style="80" customWidth="1"/>
    <col min="12" max="12" width="10.00390625" style="80" customWidth="1"/>
    <col min="13" max="13" width="11.00390625" style="80" customWidth="1"/>
    <col min="14" max="14" width="12.25390625" style="80" customWidth="1"/>
    <col min="15" max="16384" width="9.00390625" style="80" customWidth="1"/>
  </cols>
  <sheetData>
    <row r="1" spans="1:14" ht="29.25" customHeight="1">
      <c r="A1" s="81" t="s">
        <v>41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s="78" customFormat="1" ht="31.5" customHeight="1">
      <c r="A2" s="82" t="s">
        <v>42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s="79" customFormat="1" ht="31.5" customHeight="1">
      <c r="A3" s="83" t="s">
        <v>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s="79" customFormat="1" ht="30" customHeight="1">
      <c r="A4" s="15" t="s">
        <v>43</v>
      </c>
      <c r="B4" s="15"/>
      <c r="C4" s="15" t="s">
        <v>44</v>
      </c>
      <c r="D4" s="84" t="s">
        <v>45</v>
      </c>
      <c r="E4" s="85"/>
      <c r="F4" s="85"/>
      <c r="G4" s="85"/>
      <c r="H4" s="85"/>
      <c r="I4" s="84" t="s">
        <v>46</v>
      </c>
      <c r="J4" s="85"/>
      <c r="K4" s="85"/>
      <c r="L4" s="85"/>
      <c r="M4" s="85"/>
      <c r="N4" s="85" t="s">
        <v>47</v>
      </c>
    </row>
    <row r="5" spans="1:14" s="79" customFormat="1" ht="40.5">
      <c r="A5" s="15" t="s">
        <v>48</v>
      </c>
      <c r="B5" s="15" t="s">
        <v>49</v>
      </c>
      <c r="C5" s="15"/>
      <c r="D5" s="86" t="s">
        <v>9</v>
      </c>
      <c r="E5" s="86" t="s">
        <v>50</v>
      </c>
      <c r="F5" s="86" t="s">
        <v>51</v>
      </c>
      <c r="G5" s="87" t="s">
        <v>52</v>
      </c>
      <c r="H5" s="86" t="s">
        <v>53</v>
      </c>
      <c r="I5" s="86" t="s">
        <v>9</v>
      </c>
      <c r="J5" s="86" t="s">
        <v>50</v>
      </c>
      <c r="K5" s="86" t="s">
        <v>51</v>
      </c>
      <c r="L5" s="86" t="s">
        <v>52</v>
      </c>
      <c r="M5" s="86" t="s">
        <v>53</v>
      </c>
      <c r="N5" s="85"/>
    </row>
    <row r="6" spans="1:256" s="79" customFormat="1" ht="45" customHeight="1">
      <c r="A6" s="15" t="s">
        <v>54</v>
      </c>
      <c r="B6" s="15" t="s">
        <v>55</v>
      </c>
      <c r="C6" s="32">
        <f aca="true" t="shared" si="0" ref="C6:C16">D6+I6+N6</f>
        <v>202.04</v>
      </c>
      <c r="D6" s="32">
        <f aca="true" t="shared" si="1" ref="D6:D20">SUM(E6:H6)</f>
        <v>202.04</v>
      </c>
      <c r="E6" s="32">
        <v>202.04</v>
      </c>
      <c r="F6" s="32">
        <v>0</v>
      </c>
      <c r="G6" s="32">
        <v>0</v>
      </c>
      <c r="H6" s="32">
        <v>0</v>
      </c>
      <c r="I6" s="32">
        <f>SUM(J6:M6)</f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  <c r="IQ6" s="92"/>
      <c r="IR6" s="92"/>
      <c r="IS6" s="92"/>
      <c r="IT6" s="92"/>
      <c r="IU6" s="92"/>
      <c r="IV6" s="92"/>
    </row>
    <row r="7" spans="1:256" s="79" customFormat="1" ht="45" customHeight="1">
      <c r="A7" s="15" t="s">
        <v>56</v>
      </c>
      <c r="B7" s="15" t="s">
        <v>57</v>
      </c>
      <c r="C7" s="32">
        <f t="shared" si="0"/>
        <v>80.82</v>
      </c>
      <c r="D7" s="32">
        <f t="shared" si="1"/>
        <v>80.82</v>
      </c>
      <c r="E7" s="32">
        <v>80.82</v>
      </c>
      <c r="F7" s="32">
        <v>0</v>
      </c>
      <c r="G7" s="32">
        <v>0</v>
      </c>
      <c r="H7" s="32">
        <v>0</v>
      </c>
      <c r="I7" s="32">
        <f>SUM(J7:M7)</f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  <c r="IR7" s="92"/>
      <c r="IS7" s="92"/>
      <c r="IT7" s="92"/>
      <c r="IU7" s="92"/>
      <c r="IV7" s="92"/>
    </row>
    <row r="8" spans="1:256" s="79" customFormat="1" ht="45" customHeight="1">
      <c r="A8" s="15" t="s">
        <v>58</v>
      </c>
      <c r="B8" s="15" t="s">
        <v>59</v>
      </c>
      <c r="C8" s="32">
        <f t="shared" si="0"/>
        <v>45.6</v>
      </c>
      <c r="D8" s="32">
        <f t="shared" si="1"/>
        <v>45.6</v>
      </c>
      <c r="E8" s="32">
        <v>45.6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  <c r="IR8" s="92"/>
      <c r="IS8" s="92"/>
      <c r="IT8" s="92"/>
      <c r="IU8" s="92"/>
      <c r="IV8" s="92"/>
    </row>
    <row r="9" spans="1:256" s="79" customFormat="1" ht="45" customHeight="1">
      <c r="A9" s="15" t="s">
        <v>60</v>
      </c>
      <c r="B9" s="15" t="s">
        <v>61</v>
      </c>
      <c r="C9" s="32">
        <f t="shared" si="0"/>
        <v>80.82</v>
      </c>
      <c r="D9" s="32">
        <f t="shared" si="1"/>
        <v>80.82</v>
      </c>
      <c r="E9" s="32">
        <v>80.82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  <c r="IR9" s="92"/>
      <c r="IS9" s="92"/>
      <c r="IT9" s="92"/>
      <c r="IU9" s="92"/>
      <c r="IV9" s="92"/>
    </row>
    <row r="10" spans="1:256" s="79" customFormat="1" ht="45" customHeight="1">
      <c r="A10" s="15" t="s">
        <v>62</v>
      </c>
      <c r="B10" s="15" t="s">
        <v>63</v>
      </c>
      <c r="C10" s="32">
        <f t="shared" si="0"/>
        <v>71.14</v>
      </c>
      <c r="D10" s="32">
        <f t="shared" si="1"/>
        <v>71.14</v>
      </c>
      <c r="E10" s="32">
        <v>71.14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  <c r="IR10" s="92"/>
      <c r="IS10" s="92"/>
      <c r="IT10" s="92"/>
      <c r="IU10" s="92"/>
      <c r="IV10" s="92"/>
    </row>
    <row r="11" spans="1:256" s="79" customFormat="1" ht="45" customHeight="1">
      <c r="A11" s="15" t="s">
        <v>64</v>
      </c>
      <c r="B11" s="15" t="s">
        <v>65</v>
      </c>
      <c r="C11" s="32">
        <f t="shared" si="0"/>
        <v>125.8</v>
      </c>
      <c r="D11" s="32">
        <f t="shared" si="1"/>
        <v>125.8</v>
      </c>
      <c r="E11" s="32">
        <v>125.8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  <c r="IR11" s="92"/>
      <c r="IS11" s="92"/>
      <c r="IT11" s="92"/>
      <c r="IU11" s="92"/>
      <c r="IV11" s="92"/>
    </row>
    <row r="12" spans="1:256" s="79" customFormat="1" ht="45" customHeight="1">
      <c r="A12" s="15" t="s">
        <v>66</v>
      </c>
      <c r="B12" s="15" t="s">
        <v>67</v>
      </c>
      <c r="C12" s="32">
        <f t="shared" si="0"/>
        <v>200</v>
      </c>
      <c r="D12" s="32">
        <f t="shared" si="1"/>
        <v>200</v>
      </c>
      <c r="E12" s="32">
        <v>200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  <c r="IR12" s="92"/>
      <c r="IS12" s="92"/>
      <c r="IT12" s="92"/>
      <c r="IU12" s="92"/>
      <c r="IV12" s="92"/>
    </row>
    <row r="13" spans="1:256" s="79" customFormat="1" ht="45" customHeight="1">
      <c r="A13" s="15" t="s">
        <v>68</v>
      </c>
      <c r="B13" s="15" t="s">
        <v>69</v>
      </c>
      <c r="C13" s="32">
        <f t="shared" si="0"/>
        <v>100</v>
      </c>
      <c r="D13" s="32">
        <f t="shared" si="1"/>
        <v>100</v>
      </c>
      <c r="E13" s="32">
        <v>100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  <c r="IQ13" s="92"/>
      <c r="IR13" s="92"/>
      <c r="IS13" s="92"/>
      <c r="IT13" s="92"/>
      <c r="IU13" s="92"/>
      <c r="IV13" s="92"/>
    </row>
    <row r="14" spans="1:256" s="79" customFormat="1" ht="45" customHeight="1">
      <c r="A14" s="15" t="s">
        <v>70</v>
      </c>
      <c r="B14" s="15" t="s">
        <v>71</v>
      </c>
      <c r="C14" s="32">
        <f t="shared" si="0"/>
        <v>200</v>
      </c>
      <c r="D14" s="32">
        <f t="shared" si="1"/>
        <v>200</v>
      </c>
      <c r="E14" s="32">
        <v>200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  <c r="IR14" s="92"/>
      <c r="IS14" s="92"/>
      <c r="IT14" s="92"/>
      <c r="IU14" s="92"/>
      <c r="IV14" s="92"/>
    </row>
    <row r="15" spans="1:256" s="79" customFormat="1" ht="45" customHeight="1">
      <c r="A15" s="15" t="s">
        <v>72</v>
      </c>
      <c r="B15" s="15" t="s">
        <v>73</v>
      </c>
      <c r="C15" s="32">
        <f t="shared" si="0"/>
        <v>50</v>
      </c>
      <c r="D15" s="32">
        <f t="shared" si="1"/>
        <v>50</v>
      </c>
      <c r="E15" s="32">
        <v>50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  <c r="IP15" s="92"/>
      <c r="IQ15" s="92"/>
      <c r="IR15" s="92"/>
      <c r="IS15" s="92"/>
      <c r="IT15" s="92"/>
      <c r="IU15" s="92"/>
      <c r="IV15" s="92"/>
    </row>
    <row r="16" spans="1:256" s="79" customFormat="1" ht="45" customHeight="1">
      <c r="A16" s="15" t="s">
        <v>74</v>
      </c>
      <c r="B16" s="15" t="s">
        <v>75</v>
      </c>
      <c r="C16" s="32">
        <f t="shared" si="0"/>
        <v>380</v>
      </c>
      <c r="D16" s="32">
        <f t="shared" si="1"/>
        <v>380</v>
      </c>
      <c r="E16" s="32">
        <v>380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92"/>
      <c r="IM16" s="92"/>
      <c r="IN16" s="92"/>
      <c r="IO16" s="92"/>
      <c r="IP16" s="92"/>
      <c r="IQ16" s="92"/>
      <c r="IR16" s="92"/>
      <c r="IS16" s="92"/>
      <c r="IT16" s="92"/>
      <c r="IU16" s="92"/>
      <c r="IV16" s="92"/>
    </row>
    <row r="17" spans="1:256" s="79" customFormat="1" ht="45" customHeight="1">
      <c r="A17" s="15" t="s">
        <v>76</v>
      </c>
      <c r="B17" s="15" t="s">
        <v>77</v>
      </c>
      <c r="C17" s="32">
        <v>1505.89</v>
      </c>
      <c r="D17" s="32">
        <f t="shared" si="1"/>
        <v>1505.89</v>
      </c>
      <c r="E17" s="32">
        <v>1505.89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  <c r="IQ17" s="92"/>
      <c r="IR17" s="92"/>
      <c r="IS17" s="92"/>
      <c r="IT17" s="92"/>
      <c r="IU17" s="92"/>
      <c r="IV17" s="92"/>
    </row>
    <row r="18" spans="1:256" s="79" customFormat="1" ht="45" customHeight="1">
      <c r="A18" s="15" t="s">
        <v>78</v>
      </c>
      <c r="B18" s="15" t="s">
        <v>79</v>
      </c>
      <c r="C18" s="32">
        <f>D18+I18+N18</f>
        <v>140.67</v>
      </c>
      <c r="D18" s="32">
        <f t="shared" si="1"/>
        <v>140.67</v>
      </c>
      <c r="E18" s="32">
        <v>140.67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  <c r="IL18" s="92"/>
      <c r="IM18" s="92"/>
      <c r="IN18" s="92"/>
      <c r="IO18" s="92"/>
      <c r="IP18" s="92"/>
      <c r="IQ18" s="92"/>
      <c r="IR18" s="92"/>
      <c r="IS18" s="92"/>
      <c r="IT18" s="92"/>
      <c r="IU18" s="92"/>
      <c r="IV18" s="92"/>
    </row>
    <row r="19" spans="1:256" s="79" customFormat="1" ht="45" customHeight="1">
      <c r="A19" s="15" t="s">
        <v>80</v>
      </c>
      <c r="B19" s="15" t="s">
        <v>81</v>
      </c>
      <c r="C19" s="32">
        <f>D19+I19+N19</f>
        <v>97.6</v>
      </c>
      <c r="D19" s="32">
        <f t="shared" si="1"/>
        <v>97.6</v>
      </c>
      <c r="E19" s="32">
        <v>97.6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  <c r="IQ19" s="92"/>
      <c r="IR19" s="92"/>
      <c r="IS19" s="92"/>
      <c r="IT19" s="92"/>
      <c r="IU19" s="92"/>
      <c r="IV19" s="92"/>
    </row>
    <row r="20" spans="1:14" s="79" customFormat="1" ht="45" customHeight="1">
      <c r="A20" s="88">
        <v>2082201</v>
      </c>
      <c r="B20" s="48" t="s">
        <v>82</v>
      </c>
      <c r="C20" s="89">
        <f>D20+I20+N20</f>
        <v>78</v>
      </c>
      <c r="D20" s="89">
        <f t="shared" si="1"/>
        <v>0</v>
      </c>
      <c r="E20" s="32">
        <v>0</v>
      </c>
      <c r="F20" s="32">
        <v>0</v>
      </c>
      <c r="G20" s="32">
        <v>0</v>
      </c>
      <c r="H20" s="32">
        <v>0</v>
      </c>
      <c r="I20" s="89">
        <f>SUM(J20:M20)</f>
        <v>78</v>
      </c>
      <c r="J20" s="32">
        <v>0</v>
      </c>
      <c r="K20" s="32">
        <v>0</v>
      </c>
      <c r="L20" s="89">
        <v>78</v>
      </c>
      <c r="M20" s="32">
        <v>0</v>
      </c>
      <c r="N20" s="32">
        <v>0</v>
      </c>
    </row>
    <row r="21" spans="1:14" s="79" customFormat="1" ht="24.75" customHeight="1">
      <c r="A21" s="90"/>
      <c r="B21" s="91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</row>
    <row r="22" spans="1:14" s="79" customFormat="1" ht="24.75" customHeight="1">
      <c r="A22" s="90"/>
      <c r="B22" s="91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</row>
    <row r="23" spans="1:14" s="79" customFormat="1" ht="24.75" customHeight="1">
      <c r="A23" s="90"/>
      <c r="B23" s="91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</row>
    <row r="24" spans="1:14" s="79" customFormat="1" ht="24.75" customHeight="1">
      <c r="A24" s="90"/>
      <c r="B24" s="91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</row>
    <row r="25" spans="1:14" s="79" customFormat="1" ht="24.75" customHeight="1">
      <c r="A25" s="90"/>
      <c r="B25" s="91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</row>
    <row r="26" spans="1:14" s="79" customFormat="1" ht="24.75" customHeight="1">
      <c r="A26" s="90"/>
      <c r="B26" s="91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</row>
    <row r="27" spans="1:14" s="79" customFormat="1" ht="24.75" customHeight="1">
      <c r="A27" s="90"/>
      <c r="B27" s="91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</row>
    <row r="28" spans="1:14" s="79" customFormat="1" ht="24.75" customHeight="1">
      <c r="A28" s="90"/>
      <c r="B28" s="91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</row>
    <row r="29" spans="1:14" s="79" customFormat="1" ht="24.75" customHeight="1">
      <c r="A29" s="90"/>
      <c r="B29" s="91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</row>
    <row r="30" spans="1:14" s="79" customFormat="1" ht="24.75" customHeight="1">
      <c r="A30" s="90"/>
      <c r="B30" s="91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</row>
    <row r="31" spans="1:14" s="79" customFormat="1" ht="24.75" customHeight="1">
      <c r="A31" s="90"/>
      <c r="B31" s="91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</row>
    <row r="32" spans="1:14" s="79" customFormat="1" ht="24.75" customHeight="1">
      <c r="A32" s="90"/>
      <c r="B32" s="91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</row>
    <row r="33" spans="1:14" s="79" customFormat="1" ht="24.75" customHeight="1">
      <c r="A33" s="90"/>
      <c r="B33" s="91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</row>
    <row r="34" spans="1:14" s="79" customFormat="1" ht="24.75" customHeight="1">
      <c r="A34" s="90"/>
      <c r="B34" s="91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</row>
    <row r="35" spans="1:14" s="79" customFormat="1" ht="24.75" customHeight="1">
      <c r="A35" s="90"/>
      <c r="B35" s="91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</row>
    <row r="36" spans="1:14" s="79" customFormat="1" ht="24.75" customHeight="1">
      <c r="A36" s="90"/>
      <c r="B36" s="91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</row>
    <row r="37" spans="1:14" s="79" customFormat="1" ht="24.75" customHeight="1">
      <c r="A37" s="90"/>
      <c r="B37" s="91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</row>
    <row r="38" spans="1:14" s="79" customFormat="1" ht="24.75" customHeight="1">
      <c r="A38" s="90"/>
      <c r="B38" s="91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</row>
    <row r="39" spans="1:14" s="79" customFormat="1" ht="24.75" customHeight="1">
      <c r="A39" s="90"/>
      <c r="B39" s="91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</row>
    <row r="40" spans="1:14" s="79" customFormat="1" ht="24.75" customHeight="1">
      <c r="A40" s="90"/>
      <c r="B40" s="91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</row>
    <row r="41" spans="1:14" s="79" customFormat="1" ht="24.75" customHeight="1">
      <c r="A41" s="90"/>
      <c r="B41" s="91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</row>
    <row r="42" spans="1:14" s="79" customFormat="1" ht="24.75" customHeight="1">
      <c r="A42" s="90"/>
      <c r="B42" s="91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</row>
    <row r="43" spans="1:14" s="79" customFormat="1" ht="24.75" customHeight="1">
      <c r="A43" s="90"/>
      <c r="B43" s="91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</row>
    <row r="44" spans="1:14" s="79" customFormat="1" ht="24.75" customHeight="1">
      <c r="A44" s="90"/>
      <c r="B44" s="91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</row>
    <row r="45" spans="1:14" s="79" customFormat="1" ht="24.75" customHeight="1">
      <c r="A45" s="90"/>
      <c r="B45" s="91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</row>
    <row r="46" spans="1:14" s="79" customFormat="1" ht="24.75" customHeight="1">
      <c r="A46" s="90"/>
      <c r="B46" s="91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</row>
    <row r="47" spans="1:14" s="79" customFormat="1" ht="24.75" customHeight="1">
      <c r="A47" s="90"/>
      <c r="B47" s="91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</row>
    <row r="48" spans="1:14" s="79" customFormat="1" ht="24.75" customHeight="1">
      <c r="A48" s="90"/>
      <c r="B48" s="91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</row>
    <row r="49" spans="1:14" s="79" customFormat="1" ht="24.75" customHeight="1">
      <c r="A49" s="90"/>
      <c r="B49" s="91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</row>
    <row r="50" spans="1:14" s="79" customFormat="1" ht="24.75" customHeight="1">
      <c r="A50" s="90"/>
      <c r="B50" s="91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</row>
    <row r="51" spans="1:14" s="79" customFormat="1" ht="24.75" customHeight="1">
      <c r="A51" s="90"/>
      <c r="B51" s="91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</row>
    <row r="52" spans="1:14" s="79" customFormat="1" ht="24.75" customHeight="1">
      <c r="A52" s="90"/>
      <c r="B52" s="91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</row>
    <row r="53" spans="1:14" s="79" customFormat="1" ht="24.75" customHeight="1">
      <c r="A53" s="90"/>
      <c r="B53" s="91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</row>
    <row r="54" spans="1:14" s="79" customFormat="1" ht="24.75" customHeight="1">
      <c r="A54" s="90"/>
      <c r="B54" s="91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</row>
    <row r="55" spans="1:14" s="79" customFormat="1" ht="24.75" customHeight="1">
      <c r="A55" s="90"/>
      <c r="B55" s="91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</row>
    <row r="56" spans="1:14" s="79" customFormat="1" ht="24.75" customHeight="1">
      <c r="A56" s="90"/>
      <c r="B56" s="91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</row>
    <row r="57" spans="1:14" s="79" customFormat="1" ht="24.75" customHeight="1">
      <c r="A57" s="90"/>
      <c r="B57" s="91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</row>
    <row r="58" spans="1:14" s="79" customFormat="1" ht="24.75" customHeight="1">
      <c r="A58" s="90"/>
      <c r="B58" s="91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</row>
    <row r="59" spans="3:9" s="79" customFormat="1" ht="24.75" customHeight="1">
      <c r="C59" s="90"/>
      <c r="D59" s="90"/>
      <c r="I59" s="90"/>
    </row>
    <row r="60" spans="3:9" s="38" customFormat="1" ht="24.75" customHeight="1">
      <c r="C60" s="90"/>
      <c r="D60" s="90"/>
      <c r="I60" s="90"/>
    </row>
  </sheetData>
  <sheetProtection/>
  <mergeCells count="8">
    <mergeCell ref="A1:N1"/>
    <mergeCell ref="A2:N2"/>
    <mergeCell ref="A3:N3"/>
    <mergeCell ref="A4:B4"/>
    <mergeCell ref="D4:H4"/>
    <mergeCell ref="I4:M4"/>
    <mergeCell ref="C4:C5"/>
    <mergeCell ref="N4:N5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0"/>
  <sheetViews>
    <sheetView zoomScaleSheetLayoutView="100" workbookViewId="0" topLeftCell="A1">
      <selection activeCell="E5" sqref="A1:H16384"/>
    </sheetView>
  </sheetViews>
  <sheetFormatPr defaultColWidth="9.00390625" defaultRowHeight="14.25"/>
  <cols>
    <col min="1" max="1" width="10.625" style="68" customWidth="1"/>
    <col min="2" max="2" width="20.875" style="68" customWidth="1"/>
    <col min="3" max="3" width="14.125" style="69" customWidth="1"/>
    <col min="4" max="4" width="9.375" style="69" bestFit="1" customWidth="1"/>
    <col min="5" max="5" width="11.125" style="69" customWidth="1"/>
    <col min="6" max="6" width="11.875" style="69" customWidth="1"/>
    <col min="7" max="7" width="11.625" style="69" customWidth="1"/>
    <col min="8" max="8" width="22.00390625" style="69" customWidth="1"/>
    <col min="9" max="16384" width="9.00390625" style="70" customWidth="1"/>
  </cols>
  <sheetData>
    <row r="1" spans="1:8" ht="24.75" customHeight="1">
      <c r="A1" s="68" t="s">
        <v>83</v>
      </c>
      <c r="C1" s="68"/>
      <c r="D1" s="68"/>
      <c r="E1" s="68"/>
      <c r="F1" s="68"/>
      <c r="G1" s="68"/>
      <c r="H1" s="68"/>
    </row>
    <row r="2" spans="1:8" s="65" customFormat="1" ht="22.5" customHeight="1">
      <c r="A2" s="71" t="s">
        <v>84</v>
      </c>
      <c r="B2" s="71"/>
      <c r="C2" s="71"/>
      <c r="D2" s="71"/>
      <c r="E2" s="71"/>
      <c r="F2" s="71"/>
      <c r="G2" s="71"/>
      <c r="H2" s="71"/>
    </row>
    <row r="3" spans="1:2" ht="24" customHeight="1">
      <c r="A3" s="69" t="s">
        <v>3</v>
      </c>
      <c r="B3" s="69"/>
    </row>
    <row r="4" spans="1:8" s="66" customFormat="1" ht="24.75" customHeight="1">
      <c r="A4" s="20" t="s">
        <v>43</v>
      </c>
      <c r="B4" s="20"/>
      <c r="C4" s="20" t="s">
        <v>85</v>
      </c>
      <c r="D4" s="20" t="s">
        <v>86</v>
      </c>
      <c r="E4" s="20"/>
      <c r="F4" s="20"/>
      <c r="G4" s="20" t="s">
        <v>87</v>
      </c>
      <c r="H4" s="20"/>
    </row>
    <row r="5" spans="1:8" s="66" customFormat="1" ht="31.5" customHeight="1">
      <c r="A5" s="20" t="s">
        <v>48</v>
      </c>
      <c r="B5" s="20" t="s">
        <v>49</v>
      </c>
      <c r="C5" s="20"/>
      <c r="D5" s="20" t="s">
        <v>88</v>
      </c>
      <c r="E5" s="20" t="s">
        <v>89</v>
      </c>
      <c r="F5" s="20" t="s">
        <v>90</v>
      </c>
      <c r="G5" s="20" t="s">
        <v>91</v>
      </c>
      <c r="H5" s="20" t="s">
        <v>92</v>
      </c>
    </row>
    <row r="6" spans="1:256" s="66" customFormat="1" ht="31.5" customHeight="1">
      <c r="A6" s="20" t="s">
        <v>54</v>
      </c>
      <c r="B6" s="20" t="s">
        <v>55</v>
      </c>
      <c r="C6" s="72">
        <v>197.37</v>
      </c>
      <c r="D6" s="72">
        <f aca="true" t="shared" si="0" ref="D6:D19">E6+F6</f>
        <v>202.04</v>
      </c>
      <c r="E6" s="32">
        <v>202.04</v>
      </c>
      <c r="F6" s="72">
        <v>0</v>
      </c>
      <c r="G6" s="72">
        <f aca="true" t="shared" si="1" ref="G6:G19">D6-C6</f>
        <v>4.6699999999999875</v>
      </c>
      <c r="H6" s="73">
        <f>G6/C6</f>
        <v>0.023661144044180914</v>
      </c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  <c r="IJ6" s="74"/>
      <c r="IK6" s="74"/>
      <c r="IL6" s="74"/>
      <c r="IM6" s="74"/>
      <c r="IN6" s="74"/>
      <c r="IO6" s="74"/>
      <c r="IP6" s="74"/>
      <c r="IQ6" s="74"/>
      <c r="IR6" s="74"/>
      <c r="IS6" s="74"/>
      <c r="IT6" s="74"/>
      <c r="IU6" s="74"/>
      <c r="IV6" s="74"/>
    </row>
    <row r="7" spans="1:256" s="66" customFormat="1" ht="31.5" customHeight="1">
      <c r="A7" s="20" t="s">
        <v>56</v>
      </c>
      <c r="B7" s="20" t="s">
        <v>57</v>
      </c>
      <c r="C7" s="72">
        <v>78.95</v>
      </c>
      <c r="D7" s="72">
        <f t="shared" si="0"/>
        <v>80.82</v>
      </c>
      <c r="E7" s="32">
        <v>80.82</v>
      </c>
      <c r="F7" s="72">
        <v>0</v>
      </c>
      <c r="G7" s="72">
        <f t="shared" si="1"/>
        <v>1.8699999999999903</v>
      </c>
      <c r="H7" s="73">
        <f aca="true" t="shared" si="2" ref="H7:H19">G7/C7</f>
        <v>0.02368587713742863</v>
      </c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4"/>
      <c r="IO7" s="74"/>
      <c r="IP7" s="74"/>
      <c r="IQ7" s="74"/>
      <c r="IR7" s="74"/>
      <c r="IS7" s="74"/>
      <c r="IT7" s="74"/>
      <c r="IU7" s="74"/>
      <c r="IV7" s="74"/>
    </row>
    <row r="8" spans="1:256" s="66" customFormat="1" ht="31.5" customHeight="1">
      <c r="A8" s="20" t="s">
        <v>58</v>
      </c>
      <c r="B8" s="20" t="s">
        <v>59</v>
      </c>
      <c r="C8" s="72">
        <v>100.9</v>
      </c>
      <c r="D8" s="72">
        <f t="shared" si="0"/>
        <v>45.6</v>
      </c>
      <c r="E8" s="32">
        <v>45.6</v>
      </c>
      <c r="F8" s="72">
        <v>0</v>
      </c>
      <c r="G8" s="72">
        <f t="shared" si="1"/>
        <v>-55.300000000000004</v>
      </c>
      <c r="H8" s="73">
        <f t="shared" si="2"/>
        <v>-0.5480673934588702</v>
      </c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  <c r="IK8" s="74"/>
      <c r="IL8" s="74"/>
      <c r="IM8" s="74"/>
      <c r="IN8" s="74"/>
      <c r="IO8" s="74"/>
      <c r="IP8" s="74"/>
      <c r="IQ8" s="74"/>
      <c r="IR8" s="74"/>
      <c r="IS8" s="74"/>
      <c r="IT8" s="74"/>
      <c r="IU8" s="74"/>
      <c r="IV8" s="74"/>
    </row>
    <row r="9" spans="1:256" s="66" customFormat="1" ht="31.5" customHeight="1">
      <c r="A9" s="20" t="s">
        <v>60</v>
      </c>
      <c r="B9" s="20" t="s">
        <v>61</v>
      </c>
      <c r="C9" s="72">
        <v>78.38</v>
      </c>
      <c r="D9" s="72">
        <f t="shared" si="0"/>
        <v>80.82</v>
      </c>
      <c r="E9" s="32">
        <v>80.82</v>
      </c>
      <c r="F9" s="72">
        <v>0</v>
      </c>
      <c r="G9" s="72">
        <f t="shared" si="1"/>
        <v>2.4399999999999977</v>
      </c>
      <c r="H9" s="73">
        <f t="shared" si="2"/>
        <v>0.031130390405715715</v>
      </c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  <c r="IO9" s="74"/>
      <c r="IP9" s="74"/>
      <c r="IQ9" s="74"/>
      <c r="IR9" s="74"/>
      <c r="IS9" s="74"/>
      <c r="IT9" s="74"/>
      <c r="IU9" s="74"/>
      <c r="IV9" s="74"/>
    </row>
    <row r="10" spans="1:256" s="66" customFormat="1" ht="31.5" customHeight="1">
      <c r="A10" s="20" t="s">
        <v>62</v>
      </c>
      <c r="B10" s="20" t="s">
        <v>63</v>
      </c>
      <c r="C10" s="72">
        <v>68.23</v>
      </c>
      <c r="D10" s="72">
        <f t="shared" si="0"/>
        <v>71.14</v>
      </c>
      <c r="E10" s="32">
        <v>71.14</v>
      </c>
      <c r="F10" s="72">
        <v>0</v>
      </c>
      <c r="G10" s="72">
        <f t="shared" si="1"/>
        <v>2.9099999999999966</v>
      </c>
      <c r="H10" s="73">
        <f t="shared" si="2"/>
        <v>0.042649860765059305</v>
      </c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  <c r="IC10" s="74"/>
      <c r="ID10" s="74"/>
      <c r="IE10" s="74"/>
      <c r="IF10" s="74"/>
      <c r="IG10" s="74"/>
      <c r="IH10" s="74"/>
      <c r="II10" s="74"/>
      <c r="IJ10" s="74"/>
      <c r="IK10" s="74"/>
      <c r="IL10" s="74"/>
      <c r="IM10" s="74"/>
      <c r="IN10" s="74"/>
      <c r="IO10" s="74"/>
      <c r="IP10" s="74"/>
      <c r="IQ10" s="74"/>
      <c r="IR10" s="74"/>
      <c r="IS10" s="74"/>
      <c r="IT10" s="74"/>
      <c r="IU10" s="74"/>
      <c r="IV10" s="74"/>
    </row>
    <row r="11" spans="1:256" s="66" customFormat="1" ht="31.5" customHeight="1">
      <c r="A11" s="20" t="s">
        <v>64</v>
      </c>
      <c r="B11" s="20" t="s">
        <v>65</v>
      </c>
      <c r="C11" s="72">
        <v>164.24</v>
      </c>
      <c r="D11" s="72">
        <f t="shared" si="0"/>
        <v>125.8</v>
      </c>
      <c r="E11" s="72">
        <v>125.8</v>
      </c>
      <c r="F11" s="72">
        <v>0</v>
      </c>
      <c r="G11" s="72">
        <f t="shared" si="1"/>
        <v>-38.44000000000001</v>
      </c>
      <c r="H11" s="73">
        <f t="shared" si="2"/>
        <v>-0.2340477350219192</v>
      </c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  <c r="IL11" s="74"/>
      <c r="IM11" s="74"/>
      <c r="IN11" s="74"/>
      <c r="IO11" s="74"/>
      <c r="IP11" s="74"/>
      <c r="IQ11" s="74"/>
      <c r="IR11" s="74"/>
      <c r="IS11" s="74"/>
      <c r="IT11" s="74"/>
      <c r="IU11" s="74"/>
      <c r="IV11" s="74"/>
    </row>
    <row r="12" spans="1:256" s="66" customFormat="1" ht="31.5" customHeight="1">
      <c r="A12" s="20" t="s">
        <v>66</v>
      </c>
      <c r="B12" s="20" t="s">
        <v>67</v>
      </c>
      <c r="C12" s="72">
        <v>200</v>
      </c>
      <c r="D12" s="72">
        <f t="shared" si="0"/>
        <v>200</v>
      </c>
      <c r="E12" s="72">
        <v>0</v>
      </c>
      <c r="F12" s="32">
        <v>200</v>
      </c>
      <c r="G12" s="72">
        <f t="shared" si="1"/>
        <v>0</v>
      </c>
      <c r="H12" s="73">
        <f t="shared" si="2"/>
        <v>0</v>
      </c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  <c r="IP12" s="74"/>
      <c r="IQ12" s="74"/>
      <c r="IR12" s="74"/>
      <c r="IS12" s="74"/>
      <c r="IT12" s="74"/>
      <c r="IU12" s="74"/>
      <c r="IV12" s="74"/>
    </row>
    <row r="13" spans="1:256" s="66" customFormat="1" ht="31.5" customHeight="1">
      <c r="A13" s="20" t="s">
        <v>68</v>
      </c>
      <c r="B13" s="20" t="s">
        <v>69</v>
      </c>
      <c r="C13" s="72">
        <v>160</v>
      </c>
      <c r="D13" s="72">
        <f t="shared" si="0"/>
        <v>100</v>
      </c>
      <c r="E13" s="72">
        <v>0</v>
      </c>
      <c r="F13" s="32">
        <v>100</v>
      </c>
      <c r="G13" s="72">
        <f t="shared" si="1"/>
        <v>-60</v>
      </c>
      <c r="H13" s="73">
        <f t="shared" si="2"/>
        <v>-0.375</v>
      </c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  <c r="IM13" s="74"/>
      <c r="IN13" s="74"/>
      <c r="IO13" s="74"/>
      <c r="IP13" s="74"/>
      <c r="IQ13" s="74"/>
      <c r="IR13" s="74"/>
      <c r="IS13" s="74"/>
      <c r="IT13" s="74"/>
      <c r="IU13" s="74"/>
      <c r="IV13" s="74"/>
    </row>
    <row r="14" spans="1:256" s="66" customFormat="1" ht="31.5" customHeight="1">
      <c r="A14" s="20" t="s">
        <v>70</v>
      </c>
      <c r="B14" s="20" t="s">
        <v>71</v>
      </c>
      <c r="C14" s="72">
        <v>150</v>
      </c>
      <c r="D14" s="72">
        <f t="shared" si="0"/>
        <v>200</v>
      </c>
      <c r="E14" s="72">
        <v>0</v>
      </c>
      <c r="F14" s="32">
        <v>200</v>
      </c>
      <c r="G14" s="72">
        <f t="shared" si="1"/>
        <v>50</v>
      </c>
      <c r="H14" s="73">
        <f t="shared" si="2"/>
        <v>0.3333333333333333</v>
      </c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  <c r="IO14" s="74"/>
      <c r="IP14" s="74"/>
      <c r="IQ14" s="74"/>
      <c r="IR14" s="74"/>
      <c r="IS14" s="74"/>
      <c r="IT14" s="74"/>
      <c r="IU14" s="74"/>
      <c r="IV14" s="74"/>
    </row>
    <row r="15" spans="1:256" s="66" customFormat="1" ht="31.5" customHeight="1">
      <c r="A15" s="20" t="s">
        <v>72</v>
      </c>
      <c r="B15" s="20" t="s">
        <v>73</v>
      </c>
      <c r="C15" s="72">
        <v>50</v>
      </c>
      <c r="D15" s="72">
        <f t="shared" si="0"/>
        <v>50</v>
      </c>
      <c r="E15" s="72">
        <v>0</v>
      </c>
      <c r="F15" s="32">
        <v>50</v>
      </c>
      <c r="G15" s="72">
        <f t="shared" si="1"/>
        <v>0</v>
      </c>
      <c r="H15" s="73">
        <f t="shared" si="2"/>
        <v>0</v>
      </c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4"/>
      <c r="IO15" s="74"/>
      <c r="IP15" s="74"/>
      <c r="IQ15" s="74"/>
      <c r="IR15" s="74"/>
      <c r="IS15" s="74"/>
      <c r="IT15" s="74"/>
      <c r="IU15" s="74"/>
      <c r="IV15" s="74"/>
    </row>
    <row r="16" spans="1:256" s="66" customFormat="1" ht="31.5" customHeight="1">
      <c r="A16" s="20" t="s">
        <v>74</v>
      </c>
      <c r="B16" s="20" t="s">
        <v>75</v>
      </c>
      <c r="C16" s="72">
        <v>660</v>
      </c>
      <c r="D16" s="72">
        <f t="shared" si="0"/>
        <v>380</v>
      </c>
      <c r="E16" s="72">
        <v>0</v>
      </c>
      <c r="F16" s="32">
        <v>380</v>
      </c>
      <c r="G16" s="72">
        <f t="shared" si="1"/>
        <v>-280</v>
      </c>
      <c r="H16" s="73">
        <f t="shared" si="2"/>
        <v>-0.42424242424242425</v>
      </c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  <c r="IP16" s="74"/>
      <c r="IQ16" s="74"/>
      <c r="IR16" s="74"/>
      <c r="IS16" s="74"/>
      <c r="IT16" s="74"/>
      <c r="IU16" s="74"/>
      <c r="IV16" s="74"/>
    </row>
    <row r="17" spans="1:256" s="66" customFormat="1" ht="31.5" customHeight="1">
      <c r="A17" s="20" t="s">
        <v>76</v>
      </c>
      <c r="B17" s="20" t="s">
        <v>77</v>
      </c>
      <c r="C17" s="72">
        <v>1566.15</v>
      </c>
      <c r="D17" s="72">
        <f t="shared" si="0"/>
        <v>1505.89</v>
      </c>
      <c r="E17" s="72">
        <v>1505.89</v>
      </c>
      <c r="F17" s="32">
        <v>0</v>
      </c>
      <c r="G17" s="72">
        <f t="shared" si="1"/>
        <v>-60.25999999999999</v>
      </c>
      <c r="H17" s="73">
        <f t="shared" si="2"/>
        <v>-0.03847651885196181</v>
      </c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  <c r="IL17" s="74"/>
      <c r="IM17" s="74"/>
      <c r="IN17" s="74"/>
      <c r="IO17" s="74"/>
      <c r="IP17" s="74"/>
      <c r="IQ17" s="74"/>
      <c r="IR17" s="74"/>
      <c r="IS17" s="74"/>
      <c r="IT17" s="74"/>
      <c r="IU17" s="74"/>
      <c r="IV17" s="74"/>
    </row>
    <row r="18" spans="1:256" s="66" customFormat="1" ht="31.5" customHeight="1">
      <c r="A18" s="20" t="s">
        <v>78</v>
      </c>
      <c r="B18" s="20" t="s">
        <v>79</v>
      </c>
      <c r="C18" s="72">
        <v>139.6</v>
      </c>
      <c r="D18" s="72">
        <f t="shared" si="0"/>
        <v>140.67</v>
      </c>
      <c r="E18" s="32">
        <v>140.67</v>
      </c>
      <c r="F18" s="32">
        <v>0</v>
      </c>
      <c r="G18" s="72">
        <f t="shared" si="1"/>
        <v>1.0699999999999932</v>
      </c>
      <c r="H18" s="73">
        <f t="shared" si="2"/>
        <v>0.007664756446991355</v>
      </c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  <c r="IP18" s="74"/>
      <c r="IQ18" s="74"/>
      <c r="IR18" s="74"/>
      <c r="IS18" s="74"/>
      <c r="IT18" s="74"/>
      <c r="IU18" s="74"/>
      <c r="IV18" s="74"/>
    </row>
    <row r="19" spans="1:256" s="66" customFormat="1" ht="31.5" customHeight="1">
      <c r="A19" s="20" t="s">
        <v>80</v>
      </c>
      <c r="B19" s="20" t="s">
        <v>81</v>
      </c>
      <c r="C19" s="72">
        <v>93.39</v>
      </c>
      <c r="D19" s="72">
        <f t="shared" si="0"/>
        <v>97.6</v>
      </c>
      <c r="E19" s="32">
        <v>97.6</v>
      </c>
      <c r="F19" s="32">
        <v>0</v>
      </c>
      <c r="G19" s="72">
        <f t="shared" si="1"/>
        <v>4.209999999999994</v>
      </c>
      <c r="H19" s="73">
        <f t="shared" si="2"/>
        <v>0.04507977299496727</v>
      </c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  <c r="IQ19" s="74"/>
      <c r="IR19" s="74"/>
      <c r="IS19" s="74"/>
      <c r="IT19" s="74"/>
      <c r="IU19" s="74"/>
      <c r="IV19" s="74"/>
    </row>
    <row r="20" spans="1:256" s="66" customFormat="1" ht="31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  <c r="IP20" s="74"/>
      <c r="IQ20" s="74"/>
      <c r="IR20" s="74"/>
      <c r="IS20" s="74"/>
      <c r="IT20" s="74"/>
      <c r="IU20" s="74"/>
      <c r="IV20" s="74"/>
    </row>
    <row r="21" spans="1:256" s="66" customFormat="1" ht="31.5" customHeight="1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  <c r="IQ21" s="74"/>
      <c r="IR21" s="74"/>
      <c r="IS21" s="74"/>
      <c r="IT21" s="74"/>
      <c r="IU21" s="74"/>
      <c r="IV21" s="74"/>
    </row>
    <row r="22" spans="1:8" s="67" customFormat="1" ht="24.75" customHeight="1">
      <c r="A22" s="75"/>
      <c r="B22" s="75"/>
      <c r="C22" s="76"/>
      <c r="D22" s="76"/>
      <c r="E22" s="76"/>
      <c r="F22" s="76"/>
      <c r="G22" s="77"/>
      <c r="H22" s="77"/>
    </row>
    <row r="23" spans="1:8" s="67" customFormat="1" ht="24.75" customHeight="1">
      <c r="A23" s="75"/>
      <c r="B23" s="75"/>
      <c r="C23" s="76"/>
      <c r="D23" s="76"/>
      <c r="E23" s="76"/>
      <c r="F23" s="76"/>
      <c r="G23" s="77"/>
      <c r="H23" s="77"/>
    </row>
    <row r="24" spans="1:8" s="67" customFormat="1" ht="24.75" customHeight="1">
      <c r="A24" s="75"/>
      <c r="B24" s="75"/>
      <c r="C24" s="76"/>
      <c r="D24" s="76"/>
      <c r="E24" s="76"/>
      <c r="F24" s="76"/>
      <c r="G24" s="77"/>
      <c r="H24" s="77"/>
    </row>
    <row r="25" spans="1:8" s="67" customFormat="1" ht="24.75" customHeight="1">
      <c r="A25" s="75"/>
      <c r="B25" s="75"/>
      <c r="C25" s="76"/>
      <c r="D25" s="76"/>
      <c r="E25" s="76"/>
      <c r="F25" s="76"/>
      <c r="G25" s="77"/>
      <c r="H25" s="77"/>
    </row>
    <row r="26" spans="1:8" s="67" customFormat="1" ht="24.75" customHeight="1">
      <c r="A26" s="75"/>
      <c r="B26" s="75"/>
      <c r="C26" s="76"/>
      <c r="D26" s="76"/>
      <c r="E26" s="76"/>
      <c r="F26" s="76"/>
      <c r="G26" s="77"/>
      <c r="H26" s="77"/>
    </row>
    <row r="27" spans="1:8" s="67" customFormat="1" ht="24.75" customHeight="1">
      <c r="A27" s="75"/>
      <c r="B27" s="75"/>
      <c r="C27" s="76"/>
      <c r="D27" s="76"/>
      <c r="E27" s="76"/>
      <c r="F27" s="76"/>
      <c r="G27" s="77"/>
      <c r="H27" s="77"/>
    </row>
    <row r="28" spans="1:8" s="67" customFormat="1" ht="24.75" customHeight="1">
      <c r="A28" s="75"/>
      <c r="B28" s="75"/>
      <c r="C28" s="76"/>
      <c r="D28" s="76"/>
      <c r="E28" s="76"/>
      <c r="F28" s="76"/>
      <c r="G28" s="77"/>
      <c r="H28" s="77"/>
    </row>
    <row r="29" spans="1:8" s="67" customFormat="1" ht="24.75" customHeight="1">
      <c r="A29" s="75"/>
      <c r="B29" s="75"/>
      <c r="C29" s="76"/>
      <c r="D29" s="76"/>
      <c r="E29" s="76"/>
      <c r="F29" s="76"/>
      <c r="G29" s="77"/>
      <c r="H29" s="77"/>
    </row>
    <row r="30" spans="1:8" s="67" customFormat="1" ht="24.75" customHeight="1">
      <c r="A30" s="75"/>
      <c r="B30" s="75"/>
      <c r="C30" s="76"/>
      <c r="D30" s="76"/>
      <c r="E30" s="76"/>
      <c r="F30" s="76"/>
      <c r="G30" s="77"/>
      <c r="H30" s="77"/>
    </row>
    <row r="31" spans="1:8" s="67" customFormat="1" ht="24.75" customHeight="1">
      <c r="A31" s="75"/>
      <c r="B31" s="75"/>
      <c r="C31" s="76"/>
      <c r="D31" s="76"/>
      <c r="E31" s="76"/>
      <c r="F31" s="76"/>
      <c r="G31" s="77"/>
      <c r="H31" s="77"/>
    </row>
    <row r="32" spans="1:8" s="67" customFormat="1" ht="24.75" customHeight="1">
      <c r="A32" s="75"/>
      <c r="B32" s="75"/>
      <c r="C32" s="76"/>
      <c r="D32" s="76"/>
      <c r="E32" s="76"/>
      <c r="F32" s="76"/>
      <c r="G32" s="77"/>
      <c r="H32" s="77"/>
    </row>
    <row r="33" spans="1:8" s="67" customFormat="1" ht="24.75" customHeight="1">
      <c r="A33" s="75"/>
      <c r="B33" s="75"/>
      <c r="C33" s="76"/>
      <c r="D33" s="76"/>
      <c r="E33" s="76"/>
      <c r="F33" s="76"/>
      <c r="G33" s="77"/>
      <c r="H33" s="77"/>
    </row>
    <row r="34" spans="1:8" s="67" customFormat="1" ht="24.75" customHeight="1">
      <c r="A34" s="75"/>
      <c r="B34" s="75"/>
      <c r="C34" s="76"/>
      <c r="D34" s="76"/>
      <c r="E34" s="76"/>
      <c r="F34" s="76"/>
      <c r="G34" s="77"/>
      <c r="H34" s="77"/>
    </row>
    <row r="35" spans="1:8" s="67" customFormat="1" ht="24.75" customHeight="1">
      <c r="A35" s="75"/>
      <c r="B35" s="75"/>
      <c r="C35" s="76"/>
      <c r="D35" s="76"/>
      <c r="E35" s="76"/>
      <c r="F35" s="76"/>
      <c r="G35" s="77"/>
      <c r="H35" s="77"/>
    </row>
    <row r="36" spans="1:8" s="67" customFormat="1" ht="24.75" customHeight="1">
      <c r="A36" s="75"/>
      <c r="B36" s="75"/>
      <c r="C36" s="76"/>
      <c r="D36" s="76"/>
      <c r="E36" s="76"/>
      <c r="F36" s="76"/>
      <c r="G36" s="77"/>
      <c r="H36" s="77"/>
    </row>
    <row r="37" spans="1:8" s="67" customFormat="1" ht="24.75" customHeight="1">
      <c r="A37" s="75"/>
      <c r="B37" s="75"/>
      <c r="C37" s="76"/>
      <c r="D37" s="76"/>
      <c r="E37" s="76"/>
      <c r="F37" s="76"/>
      <c r="G37" s="77"/>
      <c r="H37" s="77"/>
    </row>
    <row r="38" spans="1:8" s="67" customFormat="1" ht="24.75" customHeight="1">
      <c r="A38" s="75"/>
      <c r="B38" s="75"/>
      <c r="C38" s="76"/>
      <c r="D38" s="76"/>
      <c r="E38" s="76"/>
      <c r="F38" s="76"/>
      <c r="G38" s="77"/>
      <c r="H38" s="77"/>
    </row>
    <row r="39" spans="1:8" s="67" customFormat="1" ht="24.75" customHeight="1">
      <c r="A39" s="75"/>
      <c r="B39" s="75"/>
      <c r="C39" s="76"/>
      <c r="D39" s="76"/>
      <c r="E39" s="76"/>
      <c r="F39" s="76"/>
      <c r="G39" s="77"/>
      <c r="H39" s="77"/>
    </row>
    <row r="40" spans="1:8" s="67" customFormat="1" ht="24.75" customHeight="1">
      <c r="A40" s="75"/>
      <c r="B40" s="75"/>
      <c r="C40" s="76"/>
      <c r="D40" s="76"/>
      <c r="E40" s="76"/>
      <c r="F40" s="76"/>
      <c r="G40" s="77"/>
      <c r="H40" s="77"/>
    </row>
    <row r="41" spans="1:8" s="67" customFormat="1" ht="24.75" customHeight="1">
      <c r="A41" s="75"/>
      <c r="B41" s="75"/>
      <c r="C41" s="76"/>
      <c r="D41" s="76"/>
      <c r="E41" s="76"/>
      <c r="F41" s="76"/>
      <c r="G41" s="77"/>
      <c r="H41" s="77"/>
    </row>
    <row r="42" spans="1:8" s="67" customFormat="1" ht="24.75" customHeight="1">
      <c r="A42" s="75"/>
      <c r="B42" s="75"/>
      <c r="C42" s="76"/>
      <c r="D42" s="76"/>
      <c r="E42" s="76"/>
      <c r="F42" s="76"/>
      <c r="G42" s="77"/>
      <c r="H42" s="77"/>
    </row>
    <row r="43" spans="1:8" s="67" customFormat="1" ht="24.75" customHeight="1">
      <c r="A43" s="75"/>
      <c r="B43" s="75"/>
      <c r="C43" s="76"/>
      <c r="D43" s="76"/>
      <c r="E43" s="76"/>
      <c r="F43" s="76"/>
      <c r="G43" s="77"/>
      <c r="H43" s="77"/>
    </row>
    <row r="44" spans="1:8" s="67" customFormat="1" ht="24.75" customHeight="1">
      <c r="A44" s="75"/>
      <c r="B44" s="75"/>
      <c r="C44" s="76"/>
      <c r="D44" s="76"/>
      <c r="E44" s="76"/>
      <c r="F44" s="76"/>
      <c r="G44" s="77"/>
      <c r="H44" s="77"/>
    </row>
    <row r="45" spans="1:8" s="67" customFormat="1" ht="24.75" customHeight="1">
      <c r="A45" s="75"/>
      <c r="B45" s="75"/>
      <c r="C45" s="76"/>
      <c r="D45" s="76"/>
      <c r="E45" s="76"/>
      <c r="F45" s="76"/>
      <c r="G45" s="77"/>
      <c r="H45" s="77"/>
    </row>
    <row r="46" spans="1:8" s="67" customFormat="1" ht="24.75" customHeight="1">
      <c r="A46" s="75"/>
      <c r="B46" s="75"/>
      <c r="C46" s="76"/>
      <c r="D46" s="76"/>
      <c r="E46" s="76"/>
      <c r="F46" s="76"/>
      <c r="G46" s="77"/>
      <c r="H46" s="77"/>
    </row>
    <row r="47" spans="1:8" s="67" customFormat="1" ht="24.75" customHeight="1">
      <c r="A47" s="75"/>
      <c r="B47" s="75"/>
      <c r="C47" s="76"/>
      <c r="D47" s="76"/>
      <c r="E47" s="76"/>
      <c r="F47" s="76"/>
      <c r="G47" s="77"/>
      <c r="H47" s="77"/>
    </row>
    <row r="48" spans="1:8" s="67" customFormat="1" ht="24.75" customHeight="1">
      <c r="A48" s="75"/>
      <c r="B48" s="75"/>
      <c r="C48" s="76"/>
      <c r="D48" s="76"/>
      <c r="E48" s="76"/>
      <c r="F48" s="76"/>
      <c r="G48" s="77"/>
      <c r="H48" s="77"/>
    </row>
    <row r="49" spans="1:8" s="67" customFormat="1" ht="24.75" customHeight="1">
      <c r="A49" s="75"/>
      <c r="B49" s="75"/>
      <c r="C49" s="76"/>
      <c r="D49" s="76"/>
      <c r="E49" s="76"/>
      <c r="F49" s="76"/>
      <c r="G49" s="77"/>
      <c r="H49" s="77"/>
    </row>
    <row r="50" spans="1:8" s="67" customFormat="1" ht="24.75" customHeight="1">
      <c r="A50" s="75"/>
      <c r="B50" s="75"/>
      <c r="C50" s="76"/>
      <c r="D50" s="76"/>
      <c r="E50" s="76"/>
      <c r="F50" s="76"/>
      <c r="G50" s="77"/>
      <c r="H50" s="77"/>
    </row>
    <row r="51" spans="1:8" s="67" customFormat="1" ht="24.75" customHeight="1">
      <c r="A51" s="75"/>
      <c r="B51" s="75"/>
      <c r="C51" s="76"/>
      <c r="D51" s="76"/>
      <c r="E51" s="76"/>
      <c r="F51" s="76"/>
      <c r="G51" s="77"/>
      <c r="H51" s="77"/>
    </row>
    <row r="52" spans="1:8" s="67" customFormat="1" ht="24.75" customHeight="1">
      <c r="A52" s="75"/>
      <c r="B52" s="75"/>
      <c r="C52" s="76"/>
      <c r="D52" s="76"/>
      <c r="E52" s="76"/>
      <c r="F52" s="76"/>
      <c r="G52" s="77"/>
      <c r="H52" s="77"/>
    </row>
    <row r="53" spans="1:8" s="67" customFormat="1" ht="24.75" customHeight="1">
      <c r="A53" s="75"/>
      <c r="B53" s="75"/>
      <c r="C53" s="76"/>
      <c r="D53" s="76"/>
      <c r="E53" s="76"/>
      <c r="F53" s="76"/>
      <c r="G53" s="77"/>
      <c r="H53" s="77"/>
    </row>
    <row r="54" spans="1:8" s="67" customFormat="1" ht="24.75" customHeight="1">
      <c r="A54" s="75"/>
      <c r="B54" s="75"/>
      <c r="C54" s="76"/>
      <c r="D54" s="76"/>
      <c r="E54" s="76"/>
      <c r="F54" s="76"/>
      <c r="G54" s="77"/>
      <c r="H54" s="77"/>
    </row>
    <row r="55" spans="1:8" s="67" customFormat="1" ht="24.75" customHeight="1">
      <c r="A55" s="75"/>
      <c r="B55" s="75"/>
      <c r="C55" s="76"/>
      <c r="D55" s="76"/>
      <c r="E55" s="76"/>
      <c r="F55" s="76"/>
      <c r="G55" s="77"/>
      <c r="H55" s="77"/>
    </row>
    <row r="56" spans="1:8" s="67" customFormat="1" ht="24.75" customHeight="1">
      <c r="A56" s="75"/>
      <c r="B56" s="75"/>
      <c r="C56" s="76"/>
      <c r="D56" s="76"/>
      <c r="E56" s="76"/>
      <c r="F56" s="76"/>
      <c r="G56" s="77"/>
      <c r="H56" s="77"/>
    </row>
    <row r="57" spans="1:8" s="67" customFormat="1" ht="24.75" customHeight="1">
      <c r="A57" s="75"/>
      <c r="B57" s="75"/>
      <c r="C57" s="76"/>
      <c r="D57" s="76"/>
      <c r="E57" s="76"/>
      <c r="F57" s="76"/>
      <c r="G57" s="77"/>
      <c r="H57" s="77"/>
    </row>
    <row r="58" spans="1:8" s="67" customFormat="1" ht="24.75" customHeight="1">
      <c r="A58" s="75"/>
      <c r="B58" s="75"/>
      <c r="C58" s="76"/>
      <c r="D58" s="76"/>
      <c r="E58" s="76"/>
      <c r="F58" s="76"/>
      <c r="G58" s="77"/>
      <c r="H58" s="77"/>
    </row>
    <row r="59" spans="1:8" s="67" customFormat="1" ht="24.75" customHeight="1">
      <c r="A59" s="75"/>
      <c r="B59" s="75"/>
      <c r="C59" s="76"/>
      <c r="D59" s="76"/>
      <c r="E59" s="76"/>
      <c r="F59" s="76"/>
      <c r="G59" s="77"/>
      <c r="H59" s="77"/>
    </row>
    <row r="60" spans="1:8" s="67" customFormat="1" ht="24.75" customHeight="1">
      <c r="A60" s="75"/>
      <c r="B60" s="75"/>
      <c r="C60" s="76"/>
      <c r="D60" s="76"/>
      <c r="E60" s="76"/>
      <c r="F60" s="76"/>
      <c r="G60" s="77"/>
      <c r="H60" s="77"/>
    </row>
  </sheetData>
  <sheetProtection/>
  <mergeCells count="7">
    <mergeCell ref="A1:H1"/>
    <mergeCell ref="A2:H2"/>
    <mergeCell ref="A3:H3"/>
    <mergeCell ref="A4:B4"/>
    <mergeCell ref="D4:F4"/>
    <mergeCell ref="G4:H4"/>
    <mergeCell ref="C4:C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5"/>
  <sheetViews>
    <sheetView zoomScaleSheetLayoutView="100" workbookViewId="0" topLeftCell="A1">
      <selection activeCell="G13" sqref="G13"/>
    </sheetView>
  </sheetViews>
  <sheetFormatPr defaultColWidth="9.00390625" defaultRowHeight="14.25"/>
  <cols>
    <col min="1" max="1" width="9.00390625" style="4" customWidth="1"/>
    <col min="2" max="2" width="31.00390625" style="4" customWidth="1"/>
    <col min="3" max="3" width="11.625" style="4" customWidth="1"/>
    <col min="4" max="5" width="22.75390625" style="4" customWidth="1"/>
    <col min="6" max="16384" width="9.00390625" style="4" customWidth="1"/>
  </cols>
  <sheetData>
    <row r="1" ht="14.25">
      <c r="A1" s="4" t="s">
        <v>93</v>
      </c>
    </row>
    <row r="2" spans="1:5" s="25" customFormat="1" ht="34.5" customHeight="1">
      <c r="A2" s="29" t="s">
        <v>94</v>
      </c>
      <c r="B2" s="29"/>
      <c r="C2" s="29"/>
      <c r="D2" s="29"/>
      <c r="E2" s="29"/>
    </row>
    <row r="3" ht="19.5" customHeight="1">
      <c r="E3" s="4" t="s">
        <v>3</v>
      </c>
    </row>
    <row r="4" spans="1:5" ht="14.25">
      <c r="A4" s="59" t="s">
        <v>95</v>
      </c>
      <c r="B4" s="59"/>
      <c r="C4" s="59" t="s">
        <v>96</v>
      </c>
      <c r="D4" s="59"/>
      <c r="E4" s="59"/>
    </row>
    <row r="5" spans="1:5" ht="14.25">
      <c r="A5" s="59" t="s">
        <v>48</v>
      </c>
      <c r="B5" s="59" t="s">
        <v>49</v>
      </c>
      <c r="C5" s="59" t="s">
        <v>88</v>
      </c>
      <c r="D5" s="59" t="s">
        <v>97</v>
      </c>
      <c r="E5" s="59" t="s">
        <v>98</v>
      </c>
    </row>
    <row r="6" spans="1:5" ht="14.25">
      <c r="A6" s="59" t="s">
        <v>99</v>
      </c>
      <c r="B6" s="59"/>
      <c r="C6" s="60">
        <f>C7+C21+C49+C61</f>
        <v>2350.38</v>
      </c>
      <c r="D6" s="60">
        <f>D7+D21+D49+D61</f>
        <v>2191.11</v>
      </c>
      <c r="E6" s="60">
        <f>E7+E21+E49+E61</f>
        <v>159.26999999999998</v>
      </c>
    </row>
    <row r="7" spans="1:5" ht="14.25">
      <c r="A7" s="41">
        <v>301</v>
      </c>
      <c r="B7" s="61" t="s">
        <v>100</v>
      </c>
      <c r="C7" s="62">
        <f>SUM(C8:C20)</f>
        <v>2130.81</v>
      </c>
      <c r="D7" s="62">
        <f>SUM(D8:D20)</f>
        <v>2130.81</v>
      </c>
      <c r="E7" s="62">
        <f>SUM(E8:E20)</f>
        <v>0</v>
      </c>
    </row>
    <row r="8" spans="1:5" ht="14.25">
      <c r="A8" s="41">
        <v>30101</v>
      </c>
      <c r="B8" s="63" t="s">
        <v>101</v>
      </c>
      <c r="C8" s="64">
        <f>D8+E8</f>
        <v>542.08</v>
      </c>
      <c r="D8" s="64">
        <v>542.08</v>
      </c>
      <c r="E8" s="64">
        <v>0</v>
      </c>
    </row>
    <row r="9" spans="1:5" ht="14.25">
      <c r="A9" s="41">
        <v>30102</v>
      </c>
      <c r="B9" s="63" t="s">
        <v>102</v>
      </c>
      <c r="C9" s="64">
        <f aca="true" t="shared" si="0" ref="C9:C20">D9+E9</f>
        <v>600.99</v>
      </c>
      <c r="D9" s="64">
        <v>600.99</v>
      </c>
      <c r="E9" s="64">
        <v>0</v>
      </c>
    </row>
    <row r="10" spans="1:5" ht="14.25">
      <c r="A10" s="41">
        <v>30103</v>
      </c>
      <c r="B10" s="63" t="s">
        <v>103</v>
      </c>
      <c r="C10" s="64">
        <f t="shared" si="0"/>
        <v>235.57</v>
      </c>
      <c r="D10" s="64">
        <v>235.57</v>
      </c>
      <c r="E10" s="64">
        <v>0</v>
      </c>
    </row>
    <row r="11" spans="1:5" ht="14.25">
      <c r="A11" s="41">
        <v>30106</v>
      </c>
      <c r="B11" s="63" t="s">
        <v>104</v>
      </c>
      <c r="C11" s="64">
        <f t="shared" si="0"/>
        <v>0</v>
      </c>
      <c r="D11" s="64">
        <v>0</v>
      </c>
      <c r="E11" s="64">
        <v>0</v>
      </c>
    </row>
    <row r="12" spans="1:5" ht="14.25">
      <c r="A12" s="41">
        <v>30107</v>
      </c>
      <c r="B12" s="63" t="s">
        <v>105</v>
      </c>
      <c r="C12" s="64">
        <f t="shared" si="0"/>
        <v>0</v>
      </c>
      <c r="D12" s="64">
        <v>0</v>
      </c>
      <c r="E12" s="64">
        <v>0</v>
      </c>
    </row>
    <row r="13" spans="1:5" ht="14.25">
      <c r="A13" s="41">
        <v>30108</v>
      </c>
      <c r="B13" s="63" t="s">
        <v>106</v>
      </c>
      <c r="C13" s="64">
        <f t="shared" si="0"/>
        <v>202.04</v>
      </c>
      <c r="D13" s="64">
        <v>202.04</v>
      </c>
      <c r="E13" s="64">
        <v>0</v>
      </c>
    </row>
    <row r="14" spans="1:5" ht="14.25">
      <c r="A14" s="41">
        <v>30109</v>
      </c>
      <c r="B14" s="63" t="s">
        <v>107</v>
      </c>
      <c r="C14" s="64">
        <f t="shared" si="0"/>
        <v>80.82</v>
      </c>
      <c r="D14" s="64">
        <v>80.82</v>
      </c>
      <c r="E14" s="64">
        <v>0</v>
      </c>
    </row>
    <row r="15" spans="1:5" ht="14.25">
      <c r="A15" s="41">
        <v>30110</v>
      </c>
      <c r="B15" s="63" t="s">
        <v>108</v>
      </c>
      <c r="C15" s="64">
        <f t="shared" si="0"/>
        <v>80.82</v>
      </c>
      <c r="D15" s="64">
        <v>80.82</v>
      </c>
      <c r="E15" s="64">
        <v>0</v>
      </c>
    </row>
    <row r="16" spans="1:5" ht="14.25">
      <c r="A16" s="41">
        <v>30111</v>
      </c>
      <c r="B16" s="63" t="s">
        <v>109</v>
      </c>
      <c r="C16" s="64">
        <f t="shared" si="0"/>
        <v>71.14</v>
      </c>
      <c r="D16" s="64">
        <v>71.14</v>
      </c>
      <c r="E16" s="64">
        <v>0</v>
      </c>
    </row>
    <row r="17" spans="1:5" ht="14.25">
      <c r="A17" s="41">
        <v>30112</v>
      </c>
      <c r="B17" s="63" t="s">
        <v>110</v>
      </c>
      <c r="C17" s="64">
        <f t="shared" si="0"/>
        <v>15.79</v>
      </c>
      <c r="D17" s="64">
        <v>15.79</v>
      </c>
      <c r="E17" s="64">
        <v>0</v>
      </c>
    </row>
    <row r="18" spans="1:5" ht="14.25">
      <c r="A18" s="41">
        <v>30113</v>
      </c>
      <c r="B18" s="63" t="s">
        <v>111</v>
      </c>
      <c r="C18" s="64">
        <f t="shared" si="0"/>
        <v>140.67</v>
      </c>
      <c r="D18" s="64">
        <v>140.67</v>
      </c>
      <c r="E18" s="64">
        <v>0</v>
      </c>
    </row>
    <row r="19" spans="1:5" ht="14.25">
      <c r="A19" s="41">
        <v>30114</v>
      </c>
      <c r="B19" s="63" t="s">
        <v>112</v>
      </c>
      <c r="C19" s="64">
        <f t="shared" si="0"/>
        <v>0</v>
      </c>
      <c r="D19" s="64">
        <v>0</v>
      </c>
      <c r="E19" s="64">
        <v>0</v>
      </c>
    </row>
    <row r="20" spans="1:5" ht="14.25">
      <c r="A20" s="41">
        <v>30199</v>
      </c>
      <c r="B20" s="63" t="s">
        <v>113</v>
      </c>
      <c r="C20" s="64">
        <f t="shared" si="0"/>
        <v>160.89</v>
      </c>
      <c r="D20" s="64">
        <v>160.89</v>
      </c>
      <c r="E20" s="64">
        <v>0</v>
      </c>
    </row>
    <row r="21" spans="1:5" ht="14.25">
      <c r="A21" s="41">
        <v>302</v>
      </c>
      <c r="B21" s="61" t="s">
        <v>114</v>
      </c>
      <c r="C21" s="62">
        <f>SUM(C22:C48)</f>
        <v>159.26999999999998</v>
      </c>
      <c r="D21" s="62">
        <f>SUM(D22:D48)</f>
        <v>0</v>
      </c>
      <c r="E21" s="62">
        <f>SUM(E22:E48)</f>
        <v>159.26999999999998</v>
      </c>
    </row>
    <row r="22" spans="1:5" ht="14.25">
      <c r="A22" s="41">
        <v>30201</v>
      </c>
      <c r="B22" s="63" t="s">
        <v>115</v>
      </c>
      <c r="C22" s="64">
        <f>D22+E22</f>
        <v>49.5</v>
      </c>
      <c r="D22" s="64">
        <v>0</v>
      </c>
      <c r="E22" s="64">
        <v>49.5</v>
      </c>
    </row>
    <row r="23" spans="1:5" ht="14.25">
      <c r="A23" s="41">
        <v>30202</v>
      </c>
      <c r="B23" s="63" t="s">
        <v>116</v>
      </c>
      <c r="C23" s="64">
        <f aca="true" t="shared" si="1" ref="C23:C48">D23+E23</f>
        <v>0.2</v>
      </c>
      <c r="D23" s="64">
        <v>0</v>
      </c>
      <c r="E23" s="64">
        <v>0.2</v>
      </c>
    </row>
    <row r="24" spans="1:5" ht="14.25">
      <c r="A24" s="41">
        <v>30203</v>
      </c>
      <c r="B24" s="63" t="s">
        <v>117</v>
      </c>
      <c r="C24" s="64">
        <f t="shared" si="1"/>
        <v>0</v>
      </c>
      <c r="D24" s="64">
        <v>0</v>
      </c>
      <c r="E24" s="64">
        <v>0</v>
      </c>
    </row>
    <row r="25" spans="1:5" ht="14.25">
      <c r="A25" s="41">
        <v>30204</v>
      </c>
      <c r="B25" s="63" t="s">
        <v>118</v>
      </c>
      <c r="C25" s="64">
        <f t="shared" si="1"/>
        <v>0</v>
      </c>
      <c r="D25" s="64">
        <v>0</v>
      </c>
      <c r="E25" s="64">
        <v>0</v>
      </c>
    </row>
    <row r="26" spans="1:5" ht="14.25">
      <c r="A26" s="41">
        <v>30205</v>
      </c>
      <c r="B26" s="63" t="s">
        <v>119</v>
      </c>
      <c r="C26" s="64">
        <f t="shared" si="1"/>
        <v>1.44</v>
      </c>
      <c r="D26" s="64">
        <v>0</v>
      </c>
      <c r="E26" s="64">
        <v>1.44</v>
      </c>
    </row>
    <row r="27" spans="1:5" ht="14.25">
      <c r="A27" s="41">
        <v>30206</v>
      </c>
      <c r="B27" s="63" t="s">
        <v>120</v>
      </c>
      <c r="C27" s="64">
        <f t="shared" si="1"/>
        <v>6</v>
      </c>
      <c r="D27" s="64">
        <v>0</v>
      </c>
      <c r="E27" s="64">
        <v>6</v>
      </c>
    </row>
    <row r="28" spans="1:5" ht="14.25">
      <c r="A28" s="41">
        <v>30207</v>
      </c>
      <c r="B28" s="63" t="s">
        <v>121</v>
      </c>
      <c r="C28" s="64">
        <f t="shared" si="1"/>
        <v>2</v>
      </c>
      <c r="D28" s="64">
        <v>0</v>
      </c>
      <c r="E28" s="64">
        <v>2</v>
      </c>
    </row>
    <row r="29" spans="1:5" ht="14.25">
      <c r="A29" s="41">
        <v>30208</v>
      </c>
      <c r="B29" s="63" t="s">
        <v>122</v>
      </c>
      <c r="C29" s="64">
        <f t="shared" si="1"/>
        <v>10.51</v>
      </c>
      <c r="D29" s="64">
        <v>0</v>
      </c>
      <c r="E29" s="64">
        <v>10.51</v>
      </c>
    </row>
    <row r="30" spans="1:5" ht="14.25">
      <c r="A30" s="41">
        <v>30209</v>
      </c>
      <c r="B30" s="63" t="s">
        <v>123</v>
      </c>
      <c r="C30" s="64">
        <f t="shared" si="1"/>
        <v>0</v>
      </c>
      <c r="D30" s="64">
        <v>0</v>
      </c>
      <c r="E30" s="64">
        <v>0</v>
      </c>
    </row>
    <row r="31" spans="1:5" ht="14.25">
      <c r="A31" s="41">
        <v>30211</v>
      </c>
      <c r="B31" s="63" t="s">
        <v>124</v>
      </c>
      <c r="C31" s="64">
        <f t="shared" si="1"/>
        <v>32.26</v>
      </c>
      <c r="D31" s="64">
        <v>0</v>
      </c>
      <c r="E31" s="64">
        <v>32.26</v>
      </c>
    </row>
    <row r="32" spans="1:5" ht="14.25">
      <c r="A32" s="41">
        <v>30212</v>
      </c>
      <c r="B32" s="63" t="s">
        <v>125</v>
      </c>
      <c r="C32" s="64">
        <f t="shared" si="1"/>
        <v>0</v>
      </c>
      <c r="D32" s="64">
        <v>0</v>
      </c>
      <c r="E32" s="64">
        <v>0</v>
      </c>
    </row>
    <row r="33" spans="1:5" ht="14.25">
      <c r="A33" s="41">
        <v>30213</v>
      </c>
      <c r="B33" s="63" t="s">
        <v>126</v>
      </c>
      <c r="C33" s="64">
        <f t="shared" si="1"/>
        <v>0</v>
      </c>
      <c r="D33" s="64">
        <v>0</v>
      </c>
      <c r="E33" s="64">
        <v>0</v>
      </c>
    </row>
    <row r="34" spans="1:5" ht="14.25">
      <c r="A34" s="41">
        <v>30214</v>
      </c>
      <c r="B34" s="63" t="s">
        <v>127</v>
      </c>
      <c r="C34" s="64">
        <f t="shared" si="1"/>
        <v>0</v>
      </c>
      <c r="D34" s="64">
        <v>0</v>
      </c>
      <c r="E34" s="64">
        <v>0</v>
      </c>
    </row>
    <row r="35" spans="1:5" ht="14.25">
      <c r="A35" s="41">
        <v>30215</v>
      </c>
      <c r="B35" s="63" t="s">
        <v>128</v>
      </c>
      <c r="C35" s="64">
        <f t="shared" si="1"/>
        <v>0</v>
      </c>
      <c r="D35" s="64">
        <v>0</v>
      </c>
      <c r="E35" s="64">
        <v>0</v>
      </c>
    </row>
    <row r="36" spans="1:5" ht="14.25">
      <c r="A36" s="41">
        <v>30216</v>
      </c>
      <c r="B36" s="63" t="s">
        <v>129</v>
      </c>
      <c r="C36" s="64">
        <f t="shared" si="1"/>
        <v>0</v>
      </c>
      <c r="D36" s="64">
        <v>0</v>
      </c>
      <c r="E36" s="64">
        <v>0</v>
      </c>
    </row>
    <row r="37" spans="1:5" ht="14.25">
      <c r="A37" s="41">
        <v>30217</v>
      </c>
      <c r="B37" s="63" t="s">
        <v>130</v>
      </c>
      <c r="C37" s="64">
        <f t="shared" si="1"/>
        <v>6.5</v>
      </c>
      <c r="D37" s="64">
        <v>0</v>
      </c>
      <c r="E37" s="64">
        <v>6.5</v>
      </c>
    </row>
    <row r="38" spans="1:5" ht="14.25">
      <c r="A38" s="41">
        <v>30218</v>
      </c>
      <c r="B38" s="63" t="s">
        <v>131</v>
      </c>
      <c r="C38" s="64">
        <f t="shared" si="1"/>
        <v>0</v>
      </c>
      <c r="D38" s="64">
        <v>0</v>
      </c>
      <c r="E38" s="64">
        <v>0</v>
      </c>
    </row>
    <row r="39" spans="1:5" ht="14.25">
      <c r="A39" s="41">
        <v>30224</v>
      </c>
      <c r="B39" s="63" t="s">
        <v>132</v>
      </c>
      <c r="C39" s="64">
        <f t="shared" si="1"/>
        <v>0</v>
      </c>
      <c r="D39" s="64">
        <v>0</v>
      </c>
      <c r="E39" s="64">
        <v>0</v>
      </c>
    </row>
    <row r="40" spans="1:5" ht="14.25">
      <c r="A40" s="41">
        <v>30225</v>
      </c>
      <c r="B40" s="63" t="s">
        <v>133</v>
      </c>
      <c r="C40" s="64">
        <f t="shared" si="1"/>
        <v>0</v>
      </c>
      <c r="D40" s="64">
        <v>0</v>
      </c>
      <c r="E40" s="64">
        <v>0</v>
      </c>
    </row>
    <row r="41" spans="1:5" ht="14.25">
      <c r="A41" s="41">
        <v>30226</v>
      </c>
      <c r="B41" s="63" t="s">
        <v>134</v>
      </c>
      <c r="C41" s="64">
        <f t="shared" si="1"/>
        <v>0</v>
      </c>
      <c r="D41" s="64">
        <v>0</v>
      </c>
      <c r="E41" s="64">
        <v>0</v>
      </c>
    </row>
    <row r="42" spans="1:5" ht="14.25">
      <c r="A42" s="41">
        <v>30227</v>
      </c>
      <c r="B42" s="63" t="s">
        <v>135</v>
      </c>
      <c r="C42" s="64">
        <f t="shared" si="1"/>
        <v>0</v>
      </c>
      <c r="D42" s="64">
        <v>0</v>
      </c>
      <c r="E42" s="64">
        <v>0</v>
      </c>
    </row>
    <row r="43" spans="1:5" ht="14.25">
      <c r="A43" s="41">
        <v>30228</v>
      </c>
      <c r="B43" s="63" t="s">
        <v>136</v>
      </c>
      <c r="C43" s="64">
        <f t="shared" si="1"/>
        <v>0</v>
      </c>
      <c r="D43" s="64">
        <v>0</v>
      </c>
      <c r="E43" s="64">
        <v>0</v>
      </c>
    </row>
    <row r="44" spans="1:5" ht="14.25">
      <c r="A44" s="41">
        <v>30229</v>
      </c>
      <c r="B44" s="63" t="s">
        <v>137</v>
      </c>
      <c r="C44" s="64">
        <f t="shared" si="1"/>
        <v>0</v>
      </c>
      <c r="D44" s="64">
        <v>0</v>
      </c>
      <c r="E44" s="64">
        <v>0</v>
      </c>
    </row>
    <row r="45" spans="1:5" ht="14.25">
      <c r="A45" s="41">
        <v>30231</v>
      </c>
      <c r="B45" s="63" t="s">
        <v>138</v>
      </c>
      <c r="C45" s="64">
        <f t="shared" si="1"/>
        <v>0</v>
      </c>
      <c r="D45" s="64">
        <v>0</v>
      </c>
      <c r="E45" s="64">
        <v>0</v>
      </c>
    </row>
    <row r="46" spans="1:5" ht="14.25">
      <c r="A46" s="41">
        <v>30239</v>
      </c>
      <c r="B46" s="63" t="s">
        <v>139</v>
      </c>
      <c r="C46" s="64">
        <f t="shared" si="1"/>
        <v>7.88</v>
      </c>
      <c r="D46" s="64">
        <v>0</v>
      </c>
      <c r="E46" s="64">
        <v>7.88</v>
      </c>
    </row>
    <row r="47" spans="1:5" ht="14.25">
      <c r="A47" s="41">
        <v>30240</v>
      </c>
      <c r="B47" s="63" t="s">
        <v>140</v>
      </c>
      <c r="C47" s="64">
        <f t="shared" si="1"/>
        <v>0</v>
      </c>
      <c r="D47" s="64">
        <v>0</v>
      </c>
      <c r="E47" s="64">
        <v>0</v>
      </c>
    </row>
    <row r="48" spans="1:5" ht="14.25">
      <c r="A48" s="41">
        <v>30299</v>
      </c>
      <c r="B48" s="63" t="s">
        <v>141</v>
      </c>
      <c r="C48" s="64">
        <f t="shared" si="1"/>
        <v>42.98</v>
      </c>
      <c r="D48" s="64">
        <v>0</v>
      </c>
      <c r="E48" s="64">
        <v>42.98</v>
      </c>
    </row>
    <row r="49" spans="1:5" ht="14.25">
      <c r="A49" s="41">
        <v>303</v>
      </c>
      <c r="B49" s="61" t="s">
        <v>142</v>
      </c>
      <c r="C49" s="62">
        <f>SUM(C50:C60)</f>
        <v>60.3</v>
      </c>
      <c r="D49" s="62">
        <f>SUM(D50:D60)</f>
        <v>60.3</v>
      </c>
      <c r="E49" s="62">
        <f>SUM(E50:E60)</f>
        <v>0</v>
      </c>
    </row>
    <row r="50" spans="1:5" ht="14.25">
      <c r="A50" s="41">
        <v>30301</v>
      </c>
      <c r="B50" s="63" t="s">
        <v>143</v>
      </c>
      <c r="C50" s="64">
        <f>D50+E50</f>
        <v>0</v>
      </c>
      <c r="D50" s="64">
        <v>0</v>
      </c>
      <c r="E50" s="64">
        <v>0</v>
      </c>
    </row>
    <row r="51" spans="1:5" ht="14.25">
      <c r="A51" s="41">
        <v>30302</v>
      </c>
      <c r="B51" s="63" t="s">
        <v>144</v>
      </c>
      <c r="C51" s="64">
        <f aca="true" t="shared" si="2" ref="C51:C60">D51+E51</f>
        <v>45.6</v>
      </c>
      <c r="D51" s="64">
        <v>45.6</v>
      </c>
      <c r="E51" s="64">
        <v>0</v>
      </c>
    </row>
    <row r="52" spans="1:5" ht="14.25">
      <c r="A52" s="41">
        <v>30303</v>
      </c>
      <c r="B52" s="63" t="s">
        <v>145</v>
      </c>
      <c r="C52" s="64">
        <f t="shared" si="2"/>
        <v>0</v>
      </c>
      <c r="D52" s="64">
        <v>0</v>
      </c>
      <c r="E52" s="64">
        <v>0</v>
      </c>
    </row>
    <row r="53" spans="1:5" ht="14.25">
      <c r="A53" s="41">
        <v>30304</v>
      </c>
      <c r="B53" s="63" t="s">
        <v>146</v>
      </c>
      <c r="C53" s="64">
        <f t="shared" si="2"/>
        <v>0</v>
      </c>
      <c r="D53" s="64">
        <v>0</v>
      </c>
      <c r="E53" s="64">
        <v>0</v>
      </c>
    </row>
    <row r="54" spans="1:5" ht="14.25">
      <c r="A54" s="41">
        <v>30305</v>
      </c>
      <c r="B54" s="63" t="s">
        <v>147</v>
      </c>
      <c r="C54" s="64">
        <f t="shared" si="2"/>
        <v>8.11</v>
      </c>
      <c r="D54" s="64">
        <v>8.11</v>
      </c>
      <c r="E54" s="64">
        <v>0</v>
      </c>
    </row>
    <row r="55" spans="1:5" ht="14.25">
      <c r="A55" s="41">
        <v>30306</v>
      </c>
      <c r="B55" s="63" t="s">
        <v>148</v>
      </c>
      <c r="C55" s="64">
        <f t="shared" si="2"/>
        <v>0</v>
      </c>
      <c r="D55" s="64">
        <v>0</v>
      </c>
      <c r="E55" s="64">
        <v>0</v>
      </c>
    </row>
    <row r="56" spans="1:5" ht="14.25">
      <c r="A56" s="41">
        <v>30307</v>
      </c>
      <c r="B56" s="63" t="s">
        <v>149</v>
      </c>
      <c r="C56" s="64">
        <f t="shared" si="2"/>
        <v>0</v>
      </c>
      <c r="D56" s="64">
        <v>0</v>
      </c>
      <c r="E56" s="64">
        <v>0</v>
      </c>
    </row>
    <row r="57" spans="1:5" ht="14.25">
      <c r="A57" s="41">
        <v>30308</v>
      </c>
      <c r="B57" s="63" t="s">
        <v>150</v>
      </c>
      <c r="C57" s="64">
        <f t="shared" si="2"/>
        <v>0</v>
      </c>
      <c r="D57" s="64">
        <v>0</v>
      </c>
      <c r="E57" s="64">
        <v>0</v>
      </c>
    </row>
    <row r="58" spans="1:5" ht="14.25">
      <c r="A58" s="41">
        <v>30309</v>
      </c>
      <c r="B58" s="63" t="s">
        <v>151</v>
      </c>
      <c r="C58" s="64">
        <f t="shared" si="2"/>
        <v>0</v>
      </c>
      <c r="D58" s="64">
        <v>0</v>
      </c>
      <c r="E58" s="64">
        <v>0</v>
      </c>
    </row>
    <row r="59" spans="1:5" ht="14.25">
      <c r="A59" s="41">
        <v>30310</v>
      </c>
      <c r="B59" s="63" t="s">
        <v>152</v>
      </c>
      <c r="C59" s="64">
        <f t="shared" si="2"/>
        <v>0</v>
      </c>
      <c r="D59" s="64">
        <v>0</v>
      </c>
      <c r="E59" s="64">
        <v>0</v>
      </c>
    </row>
    <row r="60" spans="1:5" ht="14.25">
      <c r="A60" s="41">
        <v>30399</v>
      </c>
      <c r="B60" s="63" t="s">
        <v>153</v>
      </c>
      <c r="C60" s="64">
        <f t="shared" si="2"/>
        <v>6.59</v>
      </c>
      <c r="D60" s="64">
        <v>6.59</v>
      </c>
      <c r="E60" s="64">
        <v>0</v>
      </c>
    </row>
    <row r="61" spans="1:5" ht="14.25">
      <c r="A61" s="41">
        <v>310</v>
      </c>
      <c r="B61" s="61" t="s">
        <v>154</v>
      </c>
      <c r="C61" s="62">
        <f>SUM(C62:C65)</f>
        <v>0</v>
      </c>
      <c r="D61" s="62">
        <f>SUM(D62:D65)</f>
        <v>0</v>
      </c>
      <c r="E61" s="62">
        <f>SUM(E62:E65)</f>
        <v>0</v>
      </c>
    </row>
    <row r="62" spans="1:5" ht="14.25">
      <c r="A62" s="41">
        <v>31002</v>
      </c>
      <c r="B62" s="63" t="s">
        <v>155</v>
      </c>
      <c r="C62" s="64">
        <v>0</v>
      </c>
      <c r="D62" s="64">
        <v>0</v>
      </c>
      <c r="E62" s="64">
        <v>0</v>
      </c>
    </row>
    <row r="63" spans="1:5" ht="14.25">
      <c r="A63" s="41">
        <v>31003</v>
      </c>
      <c r="B63" s="63" t="s">
        <v>156</v>
      </c>
      <c r="C63" s="64">
        <v>0</v>
      </c>
      <c r="D63" s="64">
        <v>0</v>
      </c>
      <c r="E63" s="64">
        <v>0</v>
      </c>
    </row>
    <row r="64" spans="1:5" ht="14.25">
      <c r="A64" s="41">
        <v>31007</v>
      </c>
      <c r="B64" s="63" t="s">
        <v>157</v>
      </c>
      <c r="C64" s="64">
        <v>0</v>
      </c>
      <c r="D64" s="64">
        <v>0</v>
      </c>
      <c r="E64" s="64">
        <v>0</v>
      </c>
    </row>
    <row r="65" spans="1:5" ht="14.25">
      <c r="A65" s="41">
        <v>31099</v>
      </c>
      <c r="B65" s="63" t="s">
        <v>158</v>
      </c>
      <c r="C65" s="64">
        <v>0</v>
      </c>
      <c r="D65" s="64">
        <v>0</v>
      </c>
      <c r="E65" s="64">
        <v>0</v>
      </c>
    </row>
  </sheetData>
  <sheetProtection/>
  <mergeCells count="4">
    <mergeCell ref="A2:E2"/>
    <mergeCell ref="A4:B4"/>
    <mergeCell ref="C4:E4"/>
    <mergeCell ref="A6:B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"/>
  <sheetViews>
    <sheetView zoomScaleSheetLayoutView="100" workbookViewId="0" topLeftCell="A1">
      <selection activeCell="H16" sqref="H16"/>
    </sheetView>
  </sheetViews>
  <sheetFormatPr defaultColWidth="9.00390625" defaultRowHeight="14.25"/>
  <sheetData>
    <row r="1" ht="23.25" customHeight="1">
      <c r="A1" t="s">
        <v>159</v>
      </c>
    </row>
    <row r="2" spans="1:24" s="1" customFormat="1" ht="30.75" customHeight="1">
      <c r="A2" s="12" t="s">
        <v>160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ht="20.25" customHeight="1">
      <c r="W3" t="s">
        <v>3</v>
      </c>
    </row>
    <row r="4" spans="1:24" s="53" customFormat="1" ht="24.75" customHeight="1">
      <c r="A4" s="55" t="s">
        <v>161</v>
      </c>
      <c r="B4" s="55"/>
      <c r="C4" s="55"/>
      <c r="D4" s="55"/>
      <c r="E4" s="55"/>
      <c r="F4" s="55"/>
      <c r="G4" s="55"/>
      <c r="H4" s="55"/>
      <c r="I4" s="55" t="s">
        <v>85</v>
      </c>
      <c r="J4" s="55"/>
      <c r="K4" s="55"/>
      <c r="L4" s="55"/>
      <c r="M4" s="55"/>
      <c r="N4" s="55"/>
      <c r="O4" s="55"/>
      <c r="P4" s="55"/>
      <c r="Q4" s="55" t="s">
        <v>86</v>
      </c>
      <c r="R4" s="55"/>
      <c r="S4" s="55"/>
      <c r="T4" s="55"/>
      <c r="U4" s="55"/>
      <c r="V4" s="55"/>
      <c r="W4" s="55"/>
      <c r="X4" s="55"/>
    </row>
    <row r="5" spans="1:24" s="53" customFormat="1" ht="24.75" customHeight="1">
      <c r="A5" s="55" t="s">
        <v>88</v>
      </c>
      <c r="B5" s="55" t="s">
        <v>162</v>
      </c>
      <c r="C5" s="55" t="s">
        <v>163</v>
      </c>
      <c r="D5" s="55"/>
      <c r="E5" s="55"/>
      <c r="F5" s="56" t="s">
        <v>130</v>
      </c>
      <c r="G5" s="56" t="s">
        <v>128</v>
      </c>
      <c r="H5" s="55" t="s">
        <v>129</v>
      </c>
      <c r="I5" s="55" t="s">
        <v>88</v>
      </c>
      <c r="J5" s="55" t="s">
        <v>162</v>
      </c>
      <c r="K5" s="55" t="s">
        <v>163</v>
      </c>
      <c r="L5" s="55"/>
      <c r="M5" s="55"/>
      <c r="N5" s="56" t="s">
        <v>130</v>
      </c>
      <c r="O5" s="56" t="s">
        <v>128</v>
      </c>
      <c r="P5" s="55" t="s">
        <v>129</v>
      </c>
      <c r="Q5" s="55" t="s">
        <v>88</v>
      </c>
      <c r="R5" s="55" t="s">
        <v>162</v>
      </c>
      <c r="S5" s="55" t="s">
        <v>163</v>
      </c>
      <c r="T5" s="55"/>
      <c r="U5" s="55"/>
      <c r="V5" s="55" t="s">
        <v>130</v>
      </c>
      <c r="W5" s="56" t="s">
        <v>128</v>
      </c>
      <c r="X5" s="55" t="s">
        <v>129</v>
      </c>
    </row>
    <row r="6" spans="1:24" s="53" customFormat="1" ht="51.75" customHeight="1">
      <c r="A6" s="55"/>
      <c r="B6" s="55"/>
      <c r="C6" s="55" t="s">
        <v>9</v>
      </c>
      <c r="D6" s="55" t="s">
        <v>164</v>
      </c>
      <c r="E6" s="55" t="s">
        <v>165</v>
      </c>
      <c r="F6" s="57"/>
      <c r="G6" s="57"/>
      <c r="H6" s="55"/>
      <c r="I6" s="55"/>
      <c r="J6" s="55"/>
      <c r="K6" s="55" t="s">
        <v>9</v>
      </c>
      <c r="L6" s="55" t="s">
        <v>164</v>
      </c>
      <c r="M6" s="55" t="s">
        <v>165</v>
      </c>
      <c r="N6" s="57"/>
      <c r="O6" s="57"/>
      <c r="P6" s="55"/>
      <c r="Q6" s="55"/>
      <c r="R6" s="55"/>
      <c r="S6" s="55" t="s">
        <v>9</v>
      </c>
      <c r="T6" s="55" t="s">
        <v>164</v>
      </c>
      <c r="U6" s="55" t="s">
        <v>165</v>
      </c>
      <c r="V6" s="55"/>
      <c r="W6" s="57"/>
      <c r="X6" s="55"/>
    </row>
    <row r="7" spans="1:24" s="54" customFormat="1" ht="24.75" customHeight="1">
      <c r="A7" s="58">
        <f>B7+C7+F7+G7+H7</f>
        <v>6.5</v>
      </c>
      <c r="B7" s="58">
        <v>0</v>
      </c>
      <c r="C7" s="58">
        <f>D7+E7</f>
        <v>0</v>
      </c>
      <c r="D7" s="58">
        <v>0</v>
      </c>
      <c r="E7" s="58">
        <v>0</v>
      </c>
      <c r="F7" s="58">
        <v>6.5</v>
      </c>
      <c r="G7" s="58">
        <v>0</v>
      </c>
      <c r="H7" s="58">
        <v>0</v>
      </c>
      <c r="I7" s="58">
        <v>0</v>
      </c>
      <c r="J7" s="58">
        <v>0</v>
      </c>
      <c r="K7" s="58">
        <f>L7+M7</f>
        <v>0</v>
      </c>
      <c r="L7" s="58">
        <v>0</v>
      </c>
      <c r="M7" s="58">
        <v>0</v>
      </c>
      <c r="N7" s="58">
        <v>0</v>
      </c>
      <c r="O7" s="58">
        <v>0</v>
      </c>
      <c r="P7" s="58">
        <v>0</v>
      </c>
      <c r="Q7" s="58">
        <f>R7+S7+V7+W7+X7</f>
        <v>6.5</v>
      </c>
      <c r="R7" s="58">
        <v>0</v>
      </c>
      <c r="S7" s="58">
        <f>T7+U7</f>
        <v>0</v>
      </c>
      <c r="T7" s="58">
        <v>0</v>
      </c>
      <c r="U7" s="58">
        <v>0</v>
      </c>
      <c r="V7" s="58">
        <v>6.5</v>
      </c>
      <c r="W7" s="58">
        <v>0</v>
      </c>
      <c r="X7" s="58">
        <v>0</v>
      </c>
    </row>
  </sheetData>
  <sheetProtection/>
  <mergeCells count="22">
    <mergeCell ref="A2:X2"/>
    <mergeCell ref="A4:H4"/>
    <mergeCell ref="I4:P4"/>
    <mergeCell ref="Q4:X4"/>
    <mergeCell ref="C5:E5"/>
    <mergeCell ref="K5:M5"/>
    <mergeCell ref="S5:U5"/>
    <mergeCell ref="A5:A6"/>
    <mergeCell ref="B5:B6"/>
    <mergeCell ref="F5:F6"/>
    <mergeCell ref="G5:G6"/>
    <mergeCell ref="H5:H6"/>
    <mergeCell ref="I5:I6"/>
    <mergeCell ref="J5:J6"/>
    <mergeCell ref="N5:N6"/>
    <mergeCell ref="O5:O6"/>
    <mergeCell ref="P5:P6"/>
    <mergeCell ref="Q5:Q6"/>
    <mergeCell ref="R5:R6"/>
    <mergeCell ref="V5:V6"/>
    <mergeCell ref="W5:W6"/>
    <mergeCell ref="X5:X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"/>
  <sheetViews>
    <sheetView zoomScaleSheetLayoutView="100" workbookViewId="0" topLeftCell="A2">
      <selection activeCell="G15" sqref="G15"/>
    </sheetView>
  </sheetViews>
  <sheetFormatPr defaultColWidth="9.00390625" defaultRowHeight="14.25"/>
  <cols>
    <col min="1" max="1" width="10.125" style="27" bestFit="1" customWidth="1"/>
    <col min="2" max="2" width="14.375" style="27" customWidth="1"/>
    <col min="3" max="3" width="10.25390625" style="27" customWidth="1"/>
    <col min="4" max="4" width="9.00390625" style="27" customWidth="1"/>
    <col min="5" max="5" width="10.125" style="27" customWidth="1"/>
    <col min="6" max="6" width="11.875" style="27" customWidth="1"/>
    <col min="7" max="7" width="16.50390625" style="27" customWidth="1"/>
    <col min="8" max="8" width="14.75390625" style="27" customWidth="1"/>
    <col min="9" max="9" width="13.25390625" style="27" customWidth="1"/>
    <col min="10" max="10" width="21.25390625" style="27" customWidth="1"/>
    <col min="11" max="11" width="16.00390625" style="27" customWidth="1"/>
    <col min="12" max="12" width="9.00390625" style="27" customWidth="1"/>
    <col min="13" max="13" width="19.75390625" style="27" customWidth="1"/>
    <col min="14" max="14" width="15.50390625" style="27" customWidth="1"/>
    <col min="15" max="16384" width="9.00390625" style="27" customWidth="1"/>
  </cols>
  <sheetData>
    <row r="1" ht="14.25">
      <c r="A1" s="27" t="s">
        <v>166</v>
      </c>
    </row>
    <row r="2" spans="1:14" s="25" customFormat="1" ht="38.25" customHeight="1">
      <c r="A2" s="29" t="s">
        <v>167</v>
      </c>
      <c r="B2" s="29"/>
      <c r="C2" s="29"/>
      <c r="D2" s="29"/>
      <c r="E2" s="29"/>
      <c r="F2" s="29"/>
      <c r="G2" s="29"/>
      <c r="H2" s="29"/>
      <c r="I2" s="29"/>
      <c r="J2" s="29"/>
      <c r="K2" s="50"/>
      <c r="L2" s="50"/>
      <c r="M2" s="50"/>
      <c r="N2" s="50"/>
    </row>
    <row r="3" ht="14.25">
      <c r="J3" s="27" t="s">
        <v>3</v>
      </c>
    </row>
    <row r="4" spans="1:10" ht="19.5" customHeight="1">
      <c r="A4" s="41" t="s">
        <v>43</v>
      </c>
      <c r="B4" s="41"/>
      <c r="C4" s="41" t="s">
        <v>85</v>
      </c>
      <c r="D4" s="41" t="s">
        <v>86</v>
      </c>
      <c r="E4" s="41"/>
      <c r="F4" s="41"/>
      <c r="G4" s="41"/>
      <c r="H4" s="41"/>
      <c r="I4" s="41" t="s">
        <v>87</v>
      </c>
      <c r="J4" s="41"/>
    </row>
    <row r="5" spans="1:10" ht="19.5" customHeight="1">
      <c r="A5" s="42" t="s">
        <v>48</v>
      </c>
      <c r="B5" s="42" t="s">
        <v>49</v>
      </c>
      <c r="C5" s="41"/>
      <c r="D5" s="42" t="s">
        <v>88</v>
      </c>
      <c r="E5" s="43" t="s">
        <v>89</v>
      </c>
      <c r="F5" s="44"/>
      <c r="G5" s="45"/>
      <c r="H5" s="42" t="s">
        <v>90</v>
      </c>
      <c r="I5" s="42" t="s">
        <v>91</v>
      </c>
      <c r="J5" s="42" t="s">
        <v>92</v>
      </c>
    </row>
    <row r="6" spans="1:10" ht="19.5" customHeight="1">
      <c r="A6" s="46"/>
      <c r="B6" s="46"/>
      <c r="C6" s="41"/>
      <c r="D6" s="46"/>
      <c r="E6" s="41" t="s">
        <v>9</v>
      </c>
      <c r="F6" s="41" t="s">
        <v>168</v>
      </c>
      <c r="G6" s="41" t="s">
        <v>169</v>
      </c>
      <c r="H6" s="46"/>
      <c r="I6" s="46"/>
      <c r="J6" s="46"/>
    </row>
    <row r="7" spans="1:10" s="40" customFormat="1" ht="19.5" customHeight="1">
      <c r="A7" s="47">
        <v>2082201</v>
      </c>
      <c r="B7" s="48" t="s">
        <v>82</v>
      </c>
      <c r="C7" s="49">
        <v>0</v>
      </c>
      <c r="D7" s="49">
        <f>E7+H7</f>
        <v>78</v>
      </c>
      <c r="E7" s="49">
        <v>0</v>
      </c>
      <c r="F7" s="49">
        <v>0</v>
      </c>
      <c r="G7" s="49">
        <v>0</v>
      </c>
      <c r="H7" s="49">
        <v>78</v>
      </c>
      <c r="I7" s="51">
        <f>D7-C7</f>
        <v>78</v>
      </c>
      <c r="J7" s="52">
        <v>100</v>
      </c>
    </row>
  </sheetData>
  <sheetProtection/>
  <mergeCells count="12">
    <mergeCell ref="A2:J2"/>
    <mergeCell ref="A4:B4"/>
    <mergeCell ref="D4:H4"/>
    <mergeCell ref="I4:J4"/>
    <mergeCell ref="E5:G5"/>
    <mergeCell ref="A5:A6"/>
    <mergeCell ref="B5:B6"/>
    <mergeCell ref="C4:C6"/>
    <mergeCell ref="D5:D6"/>
    <mergeCell ref="H5:H6"/>
    <mergeCell ref="I5:I6"/>
    <mergeCell ref="J5:J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9"/>
  <sheetViews>
    <sheetView zoomScaleSheetLayoutView="100" workbookViewId="0" topLeftCell="A32">
      <selection activeCell="B45" sqref="B45"/>
    </sheetView>
  </sheetViews>
  <sheetFormatPr defaultColWidth="9.00390625" defaultRowHeight="14.25"/>
  <cols>
    <col min="1" max="1" width="41.625" style="37" customWidth="1"/>
    <col min="2" max="2" width="20.00390625" style="37" customWidth="1"/>
    <col min="3" max="3" width="43.375" style="37" customWidth="1"/>
    <col min="4" max="4" width="15.00390625" style="37" customWidth="1"/>
    <col min="5" max="5" width="18.75390625" style="37" customWidth="1"/>
    <col min="6" max="6" width="25.25390625" style="37" customWidth="1"/>
    <col min="7" max="16384" width="9.00390625" style="37" customWidth="1"/>
  </cols>
  <sheetData>
    <row r="1" ht="30.75" customHeight="1">
      <c r="A1" s="37" t="s">
        <v>170</v>
      </c>
    </row>
    <row r="2" spans="1:6" ht="33.75" customHeight="1">
      <c r="A2" s="29" t="s">
        <v>171</v>
      </c>
      <c r="B2" s="29"/>
      <c r="C2" s="29"/>
      <c r="D2" s="29"/>
      <c r="E2" s="29"/>
      <c r="F2" s="29"/>
    </row>
    <row r="3" spans="3:4" ht="24.75" customHeight="1">
      <c r="C3" s="38" t="s">
        <v>172</v>
      </c>
      <c r="D3" s="38"/>
    </row>
    <row r="4" spans="1:4" ht="24.75" customHeight="1">
      <c r="A4" s="39" t="s">
        <v>4</v>
      </c>
      <c r="B4" s="39"/>
      <c r="C4" s="39" t="s">
        <v>5</v>
      </c>
      <c r="D4" s="39"/>
    </row>
    <row r="5" spans="1:4" ht="24.75" customHeight="1">
      <c r="A5" s="39" t="s">
        <v>173</v>
      </c>
      <c r="B5" s="39" t="s">
        <v>7</v>
      </c>
      <c r="C5" s="39" t="s">
        <v>173</v>
      </c>
      <c r="D5" s="39" t="s">
        <v>7</v>
      </c>
    </row>
    <row r="6" spans="1:4" ht="24.75" customHeight="1">
      <c r="A6" s="31" t="s">
        <v>174</v>
      </c>
      <c r="B6" s="33">
        <f aca="true" t="shared" si="0" ref="B6:B18">B7+B8</f>
        <v>3358.38</v>
      </c>
      <c r="C6" s="31" t="s">
        <v>175</v>
      </c>
      <c r="D6" s="33">
        <v>0</v>
      </c>
    </row>
    <row r="7" spans="1:4" ht="24.75" customHeight="1">
      <c r="A7" s="31" t="s">
        <v>176</v>
      </c>
      <c r="B7" s="33">
        <v>3280.38</v>
      </c>
      <c r="C7" s="31" t="s">
        <v>177</v>
      </c>
      <c r="D7" s="33">
        <v>0</v>
      </c>
    </row>
    <row r="8" spans="1:4" ht="24.75" customHeight="1">
      <c r="A8" s="31" t="s">
        <v>178</v>
      </c>
      <c r="B8" s="33">
        <v>78</v>
      </c>
      <c r="C8" s="31" t="s">
        <v>179</v>
      </c>
      <c r="D8" s="33">
        <v>0</v>
      </c>
    </row>
    <row r="9" spans="1:4" ht="24.75" customHeight="1">
      <c r="A9" s="31" t="s">
        <v>180</v>
      </c>
      <c r="B9" s="33">
        <f t="shared" si="0"/>
        <v>0</v>
      </c>
      <c r="C9" s="31" t="s">
        <v>181</v>
      </c>
      <c r="D9" s="33">
        <f>D10+D11</f>
        <v>3358.38</v>
      </c>
    </row>
    <row r="10" spans="1:4" ht="24.75" customHeight="1">
      <c r="A10" s="31" t="s">
        <v>182</v>
      </c>
      <c r="B10" s="33">
        <v>0</v>
      </c>
      <c r="C10" s="31" t="s">
        <v>177</v>
      </c>
      <c r="D10" s="33">
        <v>3358.38</v>
      </c>
    </row>
    <row r="11" spans="1:4" ht="24.75" customHeight="1">
      <c r="A11" s="31" t="s">
        <v>183</v>
      </c>
      <c r="B11" s="33">
        <f t="shared" si="0"/>
        <v>0</v>
      </c>
      <c r="C11" s="31" t="s">
        <v>179</v>
      </c>
      <c r="D11" s="33">
        <v>0</v>
      </c>
    </row>
    <row r="12" spans="1:4" ht="24.75" customHeight="1">
      <c r="A12" s="31" t="s">
        <v>184</v>
      </c>
      <c r="B12" s="33">
        <f t="shared" si="0"/>
        <v>0</v>
      </c>
      <c r="C12" s="31" t="s">
        <v>185</v>
      </c>
      <c r="D12" s="33">
        <v>0</v>
      </c>
    </row>
    <row r="13" spans="1:4" ht="24.75" customHeight="1">
      <c r="A13" s="31" t="s">
        <v>186</v>
      </c>
      <c r="B13" s="33">
        <f t="shared" si="0"/>
        <v>0</v>
      </c>
      <c r="C13" s="31" t="s">
        <v>187</v>
      </c>
      <c r="D13" s="33">
        <v>0</v>
      </c>
    </row>
    <row r="14" spans="1:4" ht="24.75" customHeight="1">
      <c r="A14" s="31" t="s">
        <v>188</v>
      </c>
      <c r="B14" s="33">
        <f t="shared" si="0"/>
        <v>0</v>
      </c>
      <c r="C14" s="31" t="s">
        <v>189</v>
      </c>
      <c r="D14" s="33">
        <v>0</v>
      </c>
    </row>
    <row r="15" spans="1:4" ht="24.75" customHeight="1">
      <c r="A15" s="31" t="s">
        <v>190</v>
      </c>
      <c r="B15" s="33">
        <f t="shared" si="0"/>
        <v>0</v>
      </c>
      <c r="C15" s="31" t="s">
        <v>191</v>
      </c>
      <c r="D15" s="33">
        <v>0</v>
      </c>
    </row>
    <row r="16" spans="1:4" ht="24.75" customHeight="1">
      <c r="A16" s="31" t="s">
        <v>192</v>
      </c>
      <c r="B16" s="33">
        <f t="shared" si="0"/>
        <v>0</v>
      </c>
      <c r="C16" s="31" t="s">
        <v>193</v>
      </c>
      <c r="D16" s="33">
        <v>0</v>
      </c>
    </row>
    <row r="17" spans="1:4" ht="24.75" customHeight="1">
      <c r="A17" s="31" t="s">
        <v>194</v>
      </c>
      <c r="B17" s="33">
        <f t="shared" si="0"/>
        <v>0</v>
      </c>
      <c r="C17" s="31" t="s">
        <v>195</v>
      </c>
      <c r="D17" s="33">
        <v>0</v>
      </c>
    </row>
    <row r="18" spans="1:4" ht="24.75" customHeight="1">
      <c r="A18" s="31" t="s">
        <v>196</v>
      </c>
      <c r="B18" s="33">
        <f t="shared" si="0"/>
        <v>0</v>
      </c>
      <c r="C18" s="30"/>
      <c r="D18" s="33"/>
    </row>
    <row r="19" spans="1:4" ht="24.75" customHeight="1">
      <c r="A19" s="30"/>
      <c r="B19" s="33"/>
      <c r="C19" s="30"/>
      <c r="D19" s="33"/>
    </row>
    <row r="20" spans="1:4" ht="24.75" customHeight="1">
      <c r="A20" s="30" t="s">
        <v>197</v>
      </c>
      <c r="B20" s="33">
        <f>B6+B9+B12+B13+B14+B15+B16+B17+B18</f>
        <v>3358.38</v>
      </c>
      <c r="C20" s="30" t="s">
        <v>198</v>
      </c>
      <c r="D20" s="33">
        <f>D6+D9+D12+D13+D14+D15+D16+D17</f>
        <v>3358.38</v>
      </c>
    </row>
    <row r="21" spans="1:4" ht="24.75" customHeight="1">
      <c r="A21" s="30"/>
      <c r="B21" s="33"/>
      <c r="C21" s="30"/>
      <c r="D21" s="33"/>
    </row>
    <row r="22" spans="1:4" ht="24.75" customHeight="1">
      <c r="A22" s="31" t="s">
        <v>199</v>
      </c>
      <c r="B22" s="33">
        <f>B23+B26</f>
        <v>0</v>
      </c>
      <c r="C22" s="31" t="s">
        <v>200</v>
      </c>
      <c r="D22" s="33">
        <f>D23+D26+D29+D32+D35+D36</f>
        <v>0</v>
      </c>
    </row>
    <row r="23" spans="1:4" ht="24.75" customHeight="1">
      <c r="A23" s="31" t="s">
        <v>201</v>
      </c>
      <c r="B23" s="33">
        <f aca="true" t="shared" si="1" ref="B23:B28">B24+B25</f>
        <v>0</v>
      </c>
      <c r="C23" s="31" t="s">
        <v>201</v>
      </c>
      <c r="D23" s="33">
        <f>D24+D25</f>
        <v>0</v>
      </c>
    </row>
    <row r="24" spans="1:4" ht="24.75" customHeight="1">
      <c r="A24" s="31" t="s">
        <v>202</v>
      </c>
      <c r="B24" s="33">
        <f t="shared" si="1"/>
        <v>0</v>
      </c>
      <c r="C24" s="31" t="s">
        <v>202</v>
      </c>
      <c r="D24" s="33">
        <v>0</v>
      </c>
    </row>
    <row r="25" spans="1:4" ht="24.75" customHeight="1">
      <c r="A25" s="31" t="s">
        <v>203</v>
      </c>
      <c r="B25" s="33">
        <f t="shared" si="1"/>
        <v>0</v>
      </c>
      <c r="C25" s="31" t="s">
        <v>203</v>
      </c>
      <c r="D25" s="33">
        <v>0</v>
      </c>
    </row>
    <row r="26" spans="1:4" ht="24.75" customHeight="1">
      <c r="A26" s="31" t="s">
        <v>204</v>
      </c>
      <c r="B26" s="33">
        <f t="shared" si="1"/>
        <v>0</v>
      </c>
      <c r="C26" s="31" t="s">
        <v>205</v>
      </c>
      <c r="D26" s="33">
        <f>D27+D28</f>
        <v>0</v>
      </c>
    </row>
    <row r="27" spans="1:4" ht="24.75" customHeight="1">
      <c r="A27" s="31" t="s">
        <v>206</v>
      </c>
      <c r="B27" s="33">
        <f t="shared" si="1"/>
        <v>0</v>
      </c>
      <c r="C27" s="31" t="s">
        <v>202</v>
      </c>
      <c r="D27" s="33">
        <v>0</v>
      </c>
    </row>
    <row r="28" spans="1:4" ht="24.75" customHeight="1">
      <c r="A28" s="31" t="s">
        <v>207</v>
      </c>
      <c r="B28" s="33">
        <f t="shared" si="1"/>
        <v>0</v>
      </c>
      <c r="C28" s="31" t="s">
        <v>203</v>
      </c>
      <c r="D28" s="33">
        <v>0</v>
      </c>
    </row>
    <row r="29" spans="1:4" ht="24.75" customHeight="1">
      <c r="A29" s="31" t="s">
        <v>208</v>
      </c>
      <c r="B29" s="33">
        <f>B30+B33+B36+B37</f>
        <v>0</v>
      </c>
      <c r="C29" s="31" t="s">
        <v>209</v>
      </c>
      <c r="D29" s="33">
        <f>D30+D31</f>
        <v>0</v>
      </c>
    </row>
    <row r="30" spans="1:4" ht="24.75" customHeight="1">
      <c r="A30" s="31" t="s">
        <v>210</v>
      </c>
      <c r="B30" s="33">
        <f aca="true" t="shared" si="2" ref="B30:B37">B31+B32</f>
        <v>0</v>
      </c>
      <c r="C30" s="31" t="s">
        <v>206</v>
      </c>
      <c r="D30" s="33">
        <v>0</v>
      </c>
    </row>
    <row r="31" spans="1:4" ht="24.75" customHeight="1">
      <c r="A31" s="31" t="s">
        <v>202</v>
      </c>
      <c r="B31" s="33">
        <f t="shared" si="2"/>
        <v>0</v>
      </c>
      <c r="C31" s="31" t="s">
        <v>207</v>
      </c>
      <c r="D31" s="33">
        <v>0</v>
      </c>
    </row>
    <row r="32" spans="1:4" ht="24.75" customHeight="1">
      <c r="A32" s="31" t="s">
        <v>203</v>
      </c>
      <c r="B32" s="33">
        <f t="shared" si="2"/>
        <v>0</v>
      </c>
      <c r="C32" s="31" t="s">
        <v>211</v>
      </c>
      <c r="D32" s="33">
        <f>D33+D34</f>
        <v>0</v>
      </c>
    </row>
    <row r="33" spans="1:4" ht="24.75" customHeight="1">
      <c r="A33" s="31" t="s">
        <v>212</v>
      </c>
      <c r="B33" s="33">
        <f t="shared" si="2"/>
        <v>0</v>
      </c>
      <c r="C33" s="31" t="s">
        <v>206</v>
      </c>
      <c r="D33" s="33">
        <v>0</v>
      </c>
    </row>
    <row r="34" spans="1:4" ht="24.75" customHeight="1">
      <c r="A34" s="31" t="s">
        <v>206</v>
      </c>
      <c r="B34" s="33">
        <f t="shared" si="2"/>
        <v>0</v>
      </c>
      <c r="C34" s="31" t="s">
        <v>207</v>
      </c>
      <c r="D34" s="33">
        <v>0</v>
      </c>
    </row>
    <row r="35" spans="1:4" ht="24.75" customHeight="1">
      <c r="A35" s="31" t="s">
        <v>207</v>
      </c>
      <c r="B35" s="33">
        <f t="shared" si="2"/>
        <v>0</v>
      </c>
      <c r="C35" s="31" t="s">
        <v>213</v>
      </c>
      <c r="D35" s="33">
        <v>0</v>
      </c>
    </row>
    <row r="36" spans="1:4" ht="24.75" customHeight="1">
      <c r="A36" s="31" t="s">
        <v>214</v>
      </c>
      <c r="B36" s="33">
        <f t="shared" si="2"/>
        <v>0</v>
      </c>
      <c r="C36" s="31" t="s">
        <v>215</v>
      </c>
      <c r="D36" s="33">
        <v>0</v>
      </c>
    </row>
    <row r="37" spans="1:4" ht="24.75" customHeight="1">
      <c r="A37" s="31" t="s">
        <v>216</v>
      </c>
      <c r="B37" s="33">
        <f t="shared" si="2"/>
        <v>0</v>
      </c>
      <c r="C37" s="31"/>
      <c r="D37" s="33"/>
    </row>
    <row r="38" spans="1:4" ht="21.75" customHeight="1">
      <c r="A38" s="30"/>
      <c r="B38" s="33"/>
      <c r="C38" s="30"/>
      <c r="D38" s="33"/>
    </row>
    <row r="39" spans="1:4" ht="25.5" customHeight="1">
      <c r="A39" s="30" t="s">
        <v>39</v>
      </c>
      <c r="B39" s="33">
        <f>B20+B22+B29</f>
        <v>3358.38</v>
      </c>
      <c r="C39" s="30" t="s">
        <v>40</v>
      </c>
      <c r="D39" s="33">
        <f>D20+D22</f>
        <v>3358.38</v>
      </c>
    </row>
  </sheetData>
  <sheetProtection/>
  <mergeCells count="4">
    <mergeCell ref="A2:D2"/>
    <mergeCell ref="C3:D3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8"/>
  <sheetViews>
    <sheetView zoomScaleSheetLayoutView="100" workbookViewId="0" topLeftCell="A1">
      <selection activeCell="B19" sqref="B19"/>
    </sheetView>
  </sheetViews>
  <sheetFormatPr defaultColWidth="9.00390625" defaultRowHeight="14.25"/>
  <cols>
    <col min="1" max="1" width="24.00390625" style="4" customWidth="1"/>
    <col min="2" max="2" width="11.25390625" style="4" customWidth="1"/>
    <col min="3" max="3" width="9.375" style="4" bestFit="1" customWidth="1"/>
    <col min="4" max="4" width="9.00390625" style="4" customWidth="1"/>
    <col min="5" max="5" width="6.125" style="4" customWidth="1"/>
    <col min="6" max="6" width="12.00390625" style="4" customWidth="1"/>
    <col min="7" max="7" width="11.875" style="4" customWidth="1"/>
    <col min="8" max="8" width="8.375" style="4" customWidth="1"/>
    <col min="9" max="9" width="10.375" style="4" customWidth="1"/>
    <col min="10" max="10" width="7.125" style="4" customWidth="1"/>
    <col min="11" max="11" width="6.625" style="4" customWidth="1"/>
    <col min="12" max="12" width="8.625" style="4" customWidth="1"/>
    <col min="13" max="14" width="9.00390625" style="4" customWidth="1"/>
    <col min="15" max="15" width="7.50390625" style="4" customWidth="1"/>
    <col min="16" max="16" width="6.875" style="4" customWidth="1"/>
    <col min="17" max="17" width="12.75390625" style="4" customWidth="1"/>
    <col min="18" max="16384" width="9.00390625" style="4" customWidth="1"/>
  </cols>
  <sheetData>
    <row r="1" ht="14.25">
      <c r="A1" s="4" t="s">
        <v>217</v>
      </c>
    </row>
    <row r="2" spans="1:17" s="25" customFormat="1" ht="28.5" customHeight="1">
      <c r="A2" s="29" t="s">
        <v>218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5:17" s="26" customFormat="1" ht="23.25" customHeight="1">
      <c r="O3" s="34" t="s">
        <v>3</v>
      </c>
      <c r="P3" s="34"/>
      <c r="Q3" s="34"/>
    </row>
    <row r="4" spans="1:17" s="26" customFormat="1" ht="15" customHeight="1">
      <c r="A4" s="30" t="s">
        <v>197</v>
      </c>
      <c r="B4" s="30" t="s">
        <v>219</v>
      </c>
      <c r="C4" s="30"/>
      <c r="D4" s="30"/>
      <c r="E4" s="30" t="s">
        <v>220</v>
      </c>
      <c r="F4" s="30"/>
      <c r="G4" s="30"/>
      <c r="H4" s="30" t="s">
        <v>221</v>
      </c>
      <c r="I4" s="30" t="s">
        <v>222</v>
      </c>
      <c r="J4" s="30" t="s">
        <v>223</v>
      </c>
      <c r="K4" s="30" t="s">
        <v>224</v>
      </c>
      <c r="L4" s="30" t="s">
        <v>225</v>
      </c>
      <c r="M4" s="30"/>
      <c r="N4" s="30"/>
      <c r="O4" s="30" t="s">
        <v>226</v>
      </c>
      <c r="P4" s="30" t="s">
        <v>227</v>
      </c>
      <c r="Q4" s="35"/>
    </row>
    <row r="5" spans="1:17" s="26" customFormat="1" ht="24.75" customHeight="1">
      <c r="A5" s="30"/>
      <c r="B5" s="30" t="s">
        <v>9</v>
      </c>
      <c r="C5" s="30" t="s">
        <v>228</v>
      </c>
      <c r="D5" s="30" t="s">
        <v>229</v>
      </c>
      <c r="E5" s="30" t="s">
        <v>9</v>
      </c>
      <c r="F5" s="31" t="s">
        <v>230</v>
      </c>
      <c r="G5" s="31"/>
      <c r="H5" s="30"/>
      <c r="I5" s="30"/>
      <c r="J5" s="30"/>
      <c r="K5" s="30"/>
      <c r="L5" s="30" t="s">
        <v>9</v>
      </c>
      <c r="M5" s="30" t="s">
        <v>231</v>
      </c>
      <c r="N5" s="30" t="s">
        <v>232</v>
      </c>
      <c r="O5" s="30"/>
      <c r="P5" s="30"/>
      <c r="Q5" s="35"/>
    </row>
    <row r="6" spans="1:17" s="27" customFormat="1" ht="39" customHeight="1">
      <c r="A6" s="30"/>
      <c r="B6" s="30"/>
      <c r="C6" s="30"/>
      <c r="D6" s="30"/>
      <c r="E6" s="30"/>
      <c r="F6" s="30" t="s">
        <v>233</v>
      </c>
      <c r="G6" s="30" t="s">
        <v>47</v>
      </c>
      <c r="H6" s="30"/>
      <c r="I6" s="30"/>
      <c r="J6" s="30"/>
      <c r="K6" s="30"/>
      <c r="L6" s="30"/>
      <c r="M6" s="30"/>
      <c r="N6" s="30"/>
      <c r="O6" s="30"/>
      <c r="P6" s="30"/>
      <c r="Q6" s="35"/>
    </row>
    <row r="7" spans="1:17" s="27" customFormat="1" ht="14.2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5"/>
    </row>
    <row r="8" spans="1:17" s="28" customFormat="1" ht="24.75" customHeight="1">
      <c r="A8" s="32">
        <f>B8</f>
        <v>3358.38</v>
      </c>
      <c r="B8" s="33">
        <f>C8+D8</f>
        <v>3358.38</v>
      </c>
      <c r="C8" s="33">
        <v>3280.38</v>
      </c>
      <c r="D8" s="33">
        <v>78</v>
      </c>
      <c r="E8" s="33">
        <f>F8+G8</f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f>M8+N8</f>
        <v>0</v>
      </c>
      <c r="M8" s="33">
        <v>0</v>
      </c>
      <c r="N8" s="33">
        <v>0</v>
      </c>
      <c r="O8" s="33">
        <v>0</v>
      </c>
      <c r="P8" s="33">
        <v>0</v>
      </c>
      <c r="Q8" s="36"/>
    </row>
  </sheetData>
  <sheetProtection/>
  <mergeCells count="20">
    <mergeCell ref="A2:Q2"/>
    <mergeCell ref="B4:D4"/>
    <mergeCell ref="E4:G4"/>
    <mergeCell ref="L4:N4"/>
    <mergeCell ref="A4:A7"/>
    <mergeCell ref="B5:B7"/>
    <mergeCell ref="C5:C7"/>
    <mergeCell ref="D5:D7"/>
    <mergeCell ref="E5:E7"/>
    <mergeCell ref="F6:F7"/>
    <mergeCell ref="G6:G7"/>
    <mergeCell ref="H4:H7"/>
    <mergeCell ref="I4:I7"/>
    <mergeCell ref="J4:J7"/>
    <mergeCell ref="K4:K7"/>
    <mergeCell ref="L5:L7"/>
    <mergeCell ref="M5:M7"/>
    <mergeCell ref="N5:N7"/>
    <mergeCell ref="O4:O7"/>
    <mergeCell ref="P4:P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2019-05-15T02:51:36Z</dcterms:created>
  <dcterms:modified xsi:type="dcterms:W3CDTF">2019-05-24T09:15:22Z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