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520" windowHeight="7905" firstSheet="7" activeTab="9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<sst xmlns="http://schemas.openxmlformats.org/spreadsheetml/2006/main" count="774" uniqueCount="249">
  <si>
    <t>2019年部门预算公开表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</si>
  <si>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</si>
  <si>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</si>
  <si>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</si>
  <si>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</si>
  <si>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</si>
  <si>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</si>
  <si>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</si>
  <si>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</si>
  <si>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</si>
  <si>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</si>
  <si>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</si>
  <si>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</si>
  <si>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</si>
  <si>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0.00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</si>
  <si>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</si>
  <si>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</si>
  <si>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</si>
  <si>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</si>
  <si>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</si>
  <si>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</si>
  <si>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</si>
  <si>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</si>
  <si>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</si>
  <si>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</si>
  <si>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</si>
  <si>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</si>
  <si>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</si>
  <si>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</si>
  <si>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</si>
  <si>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</si>
  <si>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</si>
  <si>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</si>
  <si>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</si>
  <si>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</si>
  <si>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</si>
  <si>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</si>
  <si>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</si>
  <si>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</si>
  <si>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</si>
  <si>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</si>
  <si>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</si>
  <si>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</si>
  <si>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</si>
  <si>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</si>
  <si>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</si>
  <si>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</si>
  <si>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</si>
  <si>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</si>
  <si>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</si>
  <si>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</si>
  <si>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</si>
  <si>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</si>
  <si>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</si>
  <si>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机关事业单位基本养老保险缴费支出</t>
  </si>
  <si>
    <t>机关事业单位职业年金缴费支出</t>
  </si>
  <si>
    <t>其他行政事业单位离退休支出</t>
  </si>
  <si>
    <t>事业单位医疗</t>
  </si>
  <si>
    <t>公务员医疗补助缴费</t>
  </si>
  <si>
    <t>行政运行</t>
  </si>
  <si>
    <t>事业运行</t>
  </si>
  <si>
    <t>事业机构</t>
  </si>
  <si>
    <t>住房公积金</t>
  </si>
  <si>
    <t>住房补贴</t>
  </si>
  <si>
    <t>退耕现金</t>
  </si>
  <si>
    <t>其他污染防治支出</t>
  </si>
  <si>
    <t>森林管护</t>
  </si>
  <si>
    <t>防灾减灾</t>
  </si>
  <si>
    <t>其他退耕还林支出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</si>
  <si>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</si>
  <si>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</si>
  <si>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</si>
  <si>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</si>
  <si>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</si>
  <si>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合计</t>
  </si>
  <si>
    <t>基本支出</t>
  </si>
  <si>
    <t>项目支出</t>
  </si>
  <si>
    <t>增减额</t>
  </si>
  <si>
    <t>增减%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</si>
  <si>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</si>
  <si>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</si>
  <si>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</si>
  <si>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</si>
  <si>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</si>
  <si>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</si>
  <si>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</si>
  <si>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</si>
  <si>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</si>
  <si>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</si>
  <si>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</si>
  <si>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</si>
  <si>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</si>
  <si>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</si>
  <si>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</si>
  <si>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</si>
  <si>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</si>
  <si>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</si>
  <si>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</si>
  <si>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</si>
  <si>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</si>
  <si>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</si>
  <si>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</si>
  <si>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</si>
  <si>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</si>
  <si>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</si>
  <si>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</si>
  <si>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</si>
  <si>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</si>
  <si>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</si>
  <si>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</si>
  <si>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</si>
  <si>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</si>
  <si>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</si>
  <si>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</si>
  <si>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</si>
  <si>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</si>
  <si>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</si>
  <si>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</si>
  <si>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</si>
  <si>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</si>
  <si>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</si>
  <si>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</si>
  <si>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</si>
  <si>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</si>
  <si>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</si>
  <si>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</si>
  <si>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</si>
  <si>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</si>
  <si>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</si>
  <si>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</si>
  <si>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</si>
  <si>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</si>
  <si>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</si>
  <si>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</si>
  <si>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</si>
  <si>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</si>
  <si>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</si>
  <si>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</si>
  <si>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</si>
  <si>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</si>
  <si>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</si>
  <si>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</si>
  <si>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</si>
  <si>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</si>
  <si>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</si>
  <si>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</si>
  <si>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</si>
  <si>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</si>
  <si>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</si>
  <si>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</si>
  <si>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</si>
  <si>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政府性基金预算财政拨款支出表(此表为空表）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</si>
  <si>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</si>
  <si>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</si>
  <si>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</si>
  <si>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</si>
  <si>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</si>
  <si>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</si>
  <si>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</si>
  <si>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</si>
  <si>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</si>
  <si>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</si>
  <si>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</si>
  <si>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</si>
  <si>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</si>
  <si>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</si>
  <si>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</si>
  <si>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</si>
  <si>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</si>
  <si>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</si>
  <si>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</si>
  <si>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</si>
  <si>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</si>
  <si>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</si>
  <si>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</si>
  <si>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</si>
  <si>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</si>
  <si>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</si>
  <si>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</si>
  <si>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</si>
  <si>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</si>
  <si>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</si>
  <si>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</si>
  <si>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</si>
  <si>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</si>
  <si>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</si>
  <si>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</si>
  <si>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</si>
  <si>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</si>
  <si>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</si>
  <si>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</si>
  <si>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</si>
  <si>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</si>
  <si>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</si>
  <si>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</si>
  <si>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</si>
  <si>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</si>
  <si>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</si>
  <si>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</si>
  <si>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</si>
  <si>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</si>
  <si>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</si>
  <si>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</si>
  <si>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</si>
  <si>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</si>
  <si>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</si>
  <si>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</si>
  <si>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</si>
  <si>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</si>
  <si>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</si>
  <si>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</si>
  <si>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</si>
  <si>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</si>
  <si>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</si>
  <si>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</si>
  <si>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</si>
  <si>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</si>
  <si>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</si>
  <si>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</si>
  <si>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</si>
  <si>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</si>
  <si>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</si>
  <si>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</si>
  <si>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</si>
  <si>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</si>
  <si>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</si>
  <si>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</si>
  <si>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</si>
  <si>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</si>
  <si>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政府采购预算表(此表为空表)</t>
  </si>
  <si>
    <t>支出功能分类科目</t>
  </si>
  <si>
    <t>货物</t>
  </si>
  <si>
    <t>工程</t>
  </si>
  <si>
    <t>服务</t>
  </si>
  <si>
    <t>一般公共预算财政拨款</t>
  </si>
  <si>
    <t>自筹资金</t>
  </si>
  <si>
    <t>其他污染防治</t>
  </si>
  <si>
    <t>其他退耕还林支出</t>
  </si>
  <si>
    <t>行政运行</t>
  </si>
  <si>
    <t>其他行政事业离退休支出</t>
  </si>
  <si>
    <t>事业运行</t>
  </si>
  <si>
    <t>事业机构</t>
  </si>
  <si>
    <t>住房公积金</t>
  </si>
  <si>
    <t>住房补贴</t>
  </si>
  <si>
    <t>退耕现金</t>
  </si>
  <si>
    <t>森林管护</t>
  </si>
  <si>
    <t>防灾减灾</t>
  </si>
  <si>
    <t>（九）卫生健康支出</t>
  </si>
  <si>
    <t>注：此表为空表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</si>
</sst>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FF0000"/>
      <name val="宋体"/>
      <family val="0"/>
    </font>
    <font>
      <sz val="10"/>
      <name val="Calibri"/>
      <family val="0"/>
    </font>
    <font>
      <b/>
      <sz val="18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76" fontId="2" fillId="0" borderId="0" xfId="0" applyNumberFormat="1" applyFont="1" applyAlignment="1">
      <alignment vertical="center"/>
    </xf>
    <xf numFmtId="176" fontId="57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55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 wrapText="1"/>
    </xf>
    <xf numFmtId="176" fontId="9" fillId="0" borderId="10" xfId="0" applyNumberFormat="1" applyFont="1" applyFill="1" applyBorder="1" applyAlignment="1">
      <alignment horizontal="right" vertical="center" wrapText="1"/>
    </xf>
    <xf numFmtId="176" fontId="60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horizontal="right" vertical="top" wrapText="1"/>
    </xf>
    <xf numFmtId="176" fontId="7" fillId="0" borderId="10" xfId="0" applyNumberFormat="1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76" fontId="6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57" fillId="0" borderId="10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55" fillId="3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 vertical="center"/>
    </xf>
    <xf numFmtId="177" fontId="0" fillId="0" borderId="0" xfId="0" applyNumberFormat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wrapText="1"/>
    </xf>
    <xf numFmtId="177" fontId="60" fillId="0" borderId="11" xfId="0" applyNumberFormat="1" applyFont="1" applyFill="1" applyBorder="1" applyAlignment="1">
      <alignment horizontal="center" vertical="center" wrapText="1"/>
    </xf>
    <xf numFmtId="177" fontId="36" fillId="0" borderId="11" xfId="0" applyNumberFormat="1" applyFont="1" applyFill="1" applyBorder="1" applyAlignment="1">
      <alignment horizontal="center" vertical="center" wrapText="1"/>
    </xf>
    <xf numFmtId="177" fontId="62" fillId="0" borderId="10" xfId="0" applyNumberFormat="1" applyFont="1" applyFill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 wrapText="1"/>
    </xf>
    <xf numFmtId="176" fontId="55" fillId="0" borderId="16" xfId="0" applyNumberFormat="1" applyFont="1" applyBorder="1" applyAlignment="1">
      <alignment horizontal="center" vertical="center" wrapText="1"/>
    </xf>
    <xf numFmtId="176" fontId="55" fillId="0" borderId="17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center" vertical="center" wrapText="1"/>
    </xf>
    <xf numFmtId="177" fontId="8" fillId="0" borderId="16" xfId="0" applyNumberFormat="1" applyFont="1" applyFill="1" applyBorder="1" applyAlignment="1">
      <alignment horizontal="center" vertical="center" wrapText="1"/>
    </xf>
    <xf numFmtId="177" fontId="8" fillId="0" borderId="17" xfId="0" applyNumberFormat="1" applyFont="1" applyFill="1" applyBorder="1" applyAlignment="1">
      <alignment horizontal="center" vertical="center" wrapText="1"/>
    </xf>
    <xf numFmtId="177" fontId="56" fillId="0" borderId="16" xfId="0" applyNumberFormat="1" applyFont="1" applyBorder="1" applyAlignment="1">
      <alignment horizontal="center" vertical="center" wrapText="1"/>
    </xf>
    <xf numFmtId="177" fontId="56" fillId="0" borderId="17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D2" sqref="D2"/>
    </sheetView>
  </sheetViews>
  <sheetFormatPr defaultColWidth="9.00390625" defaultRowHeight="14.25"/>
  <cols>
    <col min="1" max="1" width="7.125" style="0" customWidth="1"/>
    <col min="11" max="11" width="16.125" style="0" customWidth="1"/>
  </cols>
  <sheetData>
    <row r="1" spans="1:10" ht="28.5" customHeight="1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164.25" customHeight="1">
      <c r="A2" s="68"/>
      <c r="B2" s="69" t="s">
        <v>0</v>
      </c>
      <c r="C2" s="70"/>
      <c r="D2" s="70"/>
      <c r="E2" s="70"/>
      <c r="F2" s="70"/>
      <c r="G2" s="70"/>
      <c r="H2" s="70"/>
      <c r="I2" s="70"/>
      <c r="J2" s="6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2">
      <selection activeCell="N15" sqref="N15"/>
    </sheetView>
  </sheetViews>
  <sheetFormatPr defaultColWidth="9.00390625" defaultRowHeight="14.25"/>
  <cols>
    <col min="1" max="1" width="11.625" style="0" customWidth="1"/>
    <col min="2" max="2" width="17.25390625" style="0" customWidth="1"/>
    <col min="3" max="3" width="11.875" style="0" customWidth="1"/>
    <col min="4" max="4" width="11.375" style="95" customWidth="1"/>
    <col min="5" max="5" width="9.50390625" style="95" customWidth="1"/>
    <col min="6" max="6" width="8.375" style="95" customWidth="1"/>
    <col min="7" max="7" width="7.50390625" style="95" customWidth="1"/>
    <col min="8" max="8" width="7.625" style="95" customWidth="1"/>
    <col min="9" max="9" width="8.50390625" style="95" customWidth="1"/>
    <col min="10" max="10" width="6.50390625" style="95" customWidth="1"/>
    <col min="11" max="11" width="9.375" style="95" bestFit="1" customWidth="1"/>
  </cols>
  <sheetData>
    <row r="1" ht="14.25">
      <c r="A1" t="s">
        <v>218</v>
      </c>
    </row>
    <row r="2" spans="4:11" s="1" customFormat="1" ht="21" customHeight="1">
      <c r="D2" s="137" t="s">
        <v>219</v>
      </c>
      <c r="E2" s="137"/>
      <c r="F2" s="137"/>
      <c r="G2" s="137"/>
      <c r="H2" s="137"/>
      <c r="I2" s="96"/>
      <c r="J2" s="96"/>
      <c r="K2" s="96"/>
    </row>
    <row r="3" ht="15.75" customHeight="1">
      <c r="I3" s="95" t="s">
        <v>3</v>
      </c>
    </row>
    <row r="4" ht="14.25">
      <c r="E4" s="97"/>
    </row>
    <row r="5" spans="1:11" s="8" customFormat="1" ht="27" customHeight="1">
      <c r="A5" s="108" t="s">
        <v>43</v>
      </c>
      <c r="B5" s="108"/>
      <c r="C5" s="131" t="s">
        <v>182</v>
      </c>
      <c r="D5" s="133" t="s">
        <v>220</v>
      </c>
      <c r="E5" s="133" t="s">
        <v>221</v>
      </c>
      <c r="F5" s="133" t="s">
        <v>222</v>
      </c>
      <c r="G5" s="135" t="s">
        <v>223</v>
      </c>
      <c r="H5" s="135" t="s">
        <v>224</v>
      </c>
      <c r="I5" s="135" t="s">
        <v>225</v>
      </c>
      <c r="J5" s="135" t="s">
        <v>226</v>
      </c>
      <c r="K5" s="135" t="s">
        <v>227</v>
      </c>
    </row>
    <row r="6" spans="1:11" s="8" customFormat="1" ht="14.25">
      <c r="A6" s="73" t="s">
        <v>48</v>
      </c>
      <c r="B6" s="73" t="s">
        <v>49</v>
      </c>
      <c r="C6" s="132"/>
      <c r="D6" s="134"/>
      <c r="E6" s="134"/>
      <c r="F6" s="134"/>
      <c r="G6" s="136"/>
      <c r="H6" s="136"/>
      <c r="I6" s="136"/>
      <c r="J6" s="136"/>
      <c r="K6" s="136"/>
    </row>
    <row r="7" spans="1:11" ht="24.75" customHeight="1">
      <c r="A7" s="92">
        <v>2130204</v>
      </c>
      <c r="B7" s="72" t="s">
        <v>241</v>
      </c>
      <c r="C7" s="74">
        <f>SUM(D7:K7)</f>
        <v>542.55</v>
      </c>
      <c r="D7" s="98">
        <v>0</v>
      </c>
      <c r="E7" s="98">
        <v>542.55</v>
      </c>
      <c r="F7" s="99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</row>
    <row r="8" spans="1:11" ht="24.75" customHeight="1">
      <c r="A8" s="92">
        <v>2130201</v>
      </c>
      <c r="B8" s="72" t="s">
        <v>238</v>
      </c>
      <c r="C8" s="74">
        <f aca="true" t="shared" si="0" ref="C8:C21">SUM(D8:K8)</f>
        <v>227.83</v>
      </c>
      <c r="D8" s="98">
        <v>227.83</v>
      </c>
      <c r="E8" s="98">
        <v>0</v>
      </c>
      <c r="F8" s="99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</row>
    <row r="9" spans="1:11" ht="24.75" customHeight="1">
      <c r="A9" s="92">
        <v>2130104</v>
      </c>
      <c r="B9" s="72" t="s">
        <v>240</v>
      </c>
      <c r="C9" s="74">
        <f t="shared" si="0"/>
        <v>30.75</v>
      </c>
      <c r="D9" s="98">
        <v>0</v>
      </c>
      <c r="E9" s="98">
        <v>30.75</v>
      </c>
      <c r="F9" s="99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</row>
    <row r="10" spans="1:11" ht="24.75" customHeight="1">
      <c r="A10" s="92">
        <v>2080505</v>
      </c>
      <c r="B10" s="72" t="s">
        <v>92</v>
      </c>
      <c r="C10" s="74">
        <f t="shared" si="0"/>
        <v>89.1388</v>
      </c>
      <c r="D10" s="99">
        <v>0</v>
      </c>
      <c r="E10" s="98">
        <v>89.1388</v>
      </c>
      <c r="F10" s="99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</row>
    <row r="11" spans="1:11" ht="24.75" customHeight="1">
      <c r="A11" s="92">
        <v>2210203</v>
      </c>
      <c r="B11" s="72" t="s">
        <v>243</v>
      </c>
      <c r="C11" s="74">
        <f t="shared" si="0"/>
        <v>47.95</v>
      </c>
      <c r="D11" s="98">
        <v>0</v>
      </c>
      <c r="E11" s="98">
        <v>47.95</v>
      </c>
      <c r="F11" s="99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</row>
    <row r="12" spans="1:11" ht="24.75" customHeight="1">
      <c r="A12" s="92">
        <v>2080599</v>
      </c>
      <c r="B12" s="72" t="s">
        <v>239</v>
      </c>
      <c r="C12" s="74">
        <f t="shared" si="0"/>
        <v>44.76</v>
      </c>
      <c r="D12" s="99">
        <v>0</v>
      </c>
      <c r="E12" s="98">
        <v>44.76</v>
      </c>
      <c r="F12" s="99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</row>
    <row r="13" spans="1:11" ht="24.75" customHeight="1">
      <c r="A13" s="92">
        <v>2110602</v>
      </c>
      <c r="B13" s="72" t="s">
        <v>244</v>
      </c>
      <c r="C13" s="74">
        <f t="shared" si="0"/>
        <v>3477.8</v>
      </c>
      <c r="D13" s="99">
        <v>0</v>
      </c>
      <c r="E13" s="98">
        <v>0</v>
      </c>
      <c r="F13" s="99">
        <v>0</v>
      </c>
      <c r="G13" s="100">
        <v>0</v>
      </c>
      <c r="H13" s="100">
        <v>0</v>
      </c>
      <c r="I13" s="100">
        <v>0</v>
      </c>
      <c r="J13" s="100">
        <v>0</v>
      </c>
      <c r="K13" s="101">
        <v>3477.8</v>
      </c>
    </row>
    <row r="14" spans="1:11" ht="24.75" customHeight="1">
      <c r="A14" s="93">
        <v>2080506</v>
      </c>
      <c r="B14" s="72" t="s">
        <v>93</v>
      </c>
      <c r="C14" s="74">
        <f t="shared" si="0"/>
        <v>35.65552</v>
      </c>
      <c r="D14" s="99">
        <v>0</v>
      </c>
      <c r="E14" s="98">
        <v>35.65552</v>
      </c>
      <c r="F14" s="99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</row>
    <row r="15" spans="1:11" ht="24.75" customHeight="1">
      <c r="A15" s="92">
        <v>2101102</v>
      </c>
      <c r="B15" s="72" t="s">
        <v>94</v>
      </c>
      <c r="C15" s="74">
        <f t="shared" si="0"/>
        <v>35.65552</v>
      </c>
      <c r="D15" s="99">
        <v>0</v>
      </c>
      <c r="E15" s="98">
        <v>35.65552</v>
      </c>
      <c r="F15" s="99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</row>
    <row r="16" spans="1:11" ht="24.75" customHeight="1">
      <c r="A16" s="92">
        <v>2101103</v>
      </c>
      <c r="B16" s="72" t="s">
        <v>58</v>
      </c>
      <c r="C16" s="74">
        <f t="shared" si="0"/>
        <v>35.07676</v>
      </c>
      <c r="D16" s="99">
        <v>0</v>
      </c>
      <c r="E16" s="98">
        <v>35.07676</v>
      </c>
      <c r="F16" s="99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</row>
    <row r="17" spans="1:11" ht="24.75" customHeight="1">
      <c r="A17" s="92">
        <v>2210203</v>
      </c>
      <c r="B17" s="72" t="s">
        <v>242</v>
      </c>
      <c r="C17" s="74">
        <f t="shared" si="0"/>
        <v>62.13936</v>
      </c>
      <c r="D17" s="99">
        <v>0</v>
      </c>
      <c r="E17" s="98">
        <v>62.13936</v>
      </c>
      <c r="F17" s="99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</row>
    <row r="18" spans="1:11" ht="24.75" customHeight="1">
      <c r="A18" s="92">
        <v>2110699</v>
      </c>
      <c r="B18" s="72" t="s">
        <v>237</v>
      </c>
      <c r="C18" s="74">
        <f t="shared" si="0"/>
        <v>26.5</v>
      </c>
      <c r="D18" s="99">
        <v>0</v>
      </c>
      <c r="E18" s="99">
        <v>0</v>
      </c>
      <c r="F18" s="99">
        <v>0</v>
      </c>
      <c r="G18" s="100">
        <v>0</v>
      </c>
      <c r="H18" s="100">
        <v>0</v>
      </c>
      <c r="I18" s="100">
        <v>0</v>
      </c>
      <c r="J18" s="100">
        <v>0</v>
      </c>
      <c r="K18" s="101">
        <v>26.5</v>
      </c>
    </row>
    <row r="19" spans="1:11" ht="24.75" customHeight="1">
      <c r="A19" s="92">
        <v>2110399</v>
      </c>
      <c r="B19" s="72" t="s">
        <v>236</v>
      </c>
      <c r="C19" s="74">
        <f t="shared" si="0"/>
        <v>175.6</v>
      </c>
      <c r="D19" s="99">
        <v>0</v>
      </c>
      <c r="E19" s="99">
        <v>0</v>
      </c>
      <c r="F19" s="99">
        <v>0</v>
      </c>
      <c r="G19" s="100">
        <v>0</v>
      </c>
      <c r="H19" s="100">
        <v>0</v>
      </c>
      <c r="I19" s="100">
        <v>0</v>
      </c>
      <c r="J19" s="100">
        <v>0</v>
      </c>
      <c r="K19" s="101">
        <v>175.6</v>
      </c>
    </row>
    <row r="20" spans="1:11" ht="24.75" customHeight="1">
      <c r="A20" s="92">
        <v>2110501</v>
      </c>
      <c r="B20" s="72" t="s">
        <v>245</v>
      </c>
      <c r="C20" s="74">
        <f t="shared" si="0"/>
        <v>2034</v>
      </c>
      <c r="D20" s="99">
        <v>0</v>
      </c>
      <c r="E20" s="99">
        <v>0</v>
      </c>
      <c r="F20" s="99">
        <v>0</v>
      </c>
      <c r="G20" s="100">
        <v>0</v>
      </c>
      <c r="H20" s="100">
        <v>0</v>
      </c>
      <c r="I20" s="100">
        <v>0</v>
      </c>
      <c r="J20" s="100">
        <v>0</v>
      </c>
      <c r="K20" s="102">
        <v>2034</v>
      </c>
    </row>
    <row r="21" spans="1:11" ht="24.75" customHeight="1">
      <c r="A21" s="92">
        <v>2130234</v>
      </c>
      <c r="B21" s="72" t="s">
        <v>246</v>
      </c>
      <c r="C21" s="74">
        <f t="shared" si="0"/>
        <v>8</v>
      </c>
      <c r="D21" s="99">
        <v>0</v>
      </c>
      <c r="E21" s="99">
        <v>0</v>
      </c>
      <c r="F21" s="99">
        <v>0</v>
      </c>
      <c r="G21" s="100">
        <v>0</v>
      </c>
      <c r="H21" s="100">
        <v>0</v>
      </c>
      <c r="I21" s="100">
        <v>0</v>
      </c>
      <c r="J21" s="100">
        <v>0</v>
      </c>
      <c r="K21" s="102">
        <v>8</v>
      </c>
    </row>
  </sheetData>
  <sheetProtection/>
  <mergeCells count="11">
    <mergeCell ref="H5:H6"/>
    <mergeCell ref="I5:I6"/>
    <mergeCell ref="J5:J6"/>
    <mergeCell ref="K5:K6"/>
    <mergeCell ref="D2:H2"/>
    <mergeCell ref="A5:B5"/>
    <mergeCell ref="C5:C6"/>
    <mergeCell ref="D5:D6"/>
    <mergeCell ref="E5:E6"/>
    <mergeCell ref="F5:F6"/>
    <mergeCell ref="G5:G6"/>
  </mergeCells>
  <printOptions horizontalCentered="1"/>
  <pageMargins left="0.2" right="0.2" top="0.2" bottom="0.2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3"/>
  <sheetViews>
    <sheetView showZeros="0" zoomScalePageLayoutView="0" workbookViewId="0" topLeftCell="A1">
      <selection activeCell="F17" sqref="F17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228</v>
      </c>
    </row>
    <row r="2" spans="1:27" s="1" customFormat="1" ht="32.25" customHeight="1">
      <c r="A2" s="140" t="s">
        <v>229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41" t="s">
        <v>3</v>
      </c>
      <c r="X3" s="141"/>
      <c r="Y3" s="141"/>
      <c r="Z3" s="141"/>
    </row>
    <row r="4" spans="1:27" s="3" customFormat="1" ht="45.75" customHeight="1">
      <c r="A4" s="139" t="s">
        <v>230</v>
      </c>
      <c r="B4" s="139"/>
      <c r="C4" s="138" t="s">
        <v>85</v>
      </c>
      <c r="D4" s="138" t="s">
        <v>231</v>
      </c>
      <c r="E4" s="138"/>
      <c r="F4" s="138"/>
      <c r="G4" s="138"/>
      <c r="H4" s="138"/>
      <c r="I4" s="138"/>
      <c r="J4" s="138"/>
      <c r="K4" s="138"/>
      <c r="L4" s="138" t="s">
        <v>232</v>
      </c>
      <c r="M4" s="138"/>
      <c r="N4" s="138"/>
      <c r="O4" s="138"/>
      <c r="P4" s="138"/>
      <c r="Q4" s="138"/>
      <c r="R4" s="138"/>
      <c r="S4" s="138"/>
      <c r="T4" s="138" t="s">
        <v>233</v>
      </c>
      <c r="U4" s="138"/>
      <c r="V4" s="138"/>
      <c r="W4" s="138"/>
      <c r="X4" s="138"/>
      <c r="Y4" s="138"/>
      <c r="Z4" s="138"/>
      <c r="AA4" s="138"/>
    </row>
    <row r="5" spans="1:27" s="3" customFormat="1" ht="29.25" customHeight="1">
      <c r="A5" s="139" t="s">
        <v>48</v>
      </c>
      <c r="B5" s="139" t="s">
        <v>49</v>
      </c>
      <c r="C5" s="138"/>
      <c r="D5" s="138" t="s">
        <v>74</v>
      </c>
      <c r="E5" s="139" t="s">
        <v>234</v>
      </c>
      <c r="F5" s="139"/>
      <c r="G5" s="139"/>
      <c r="H5" s="139" t="s">
        <v>11</v>
      </c>
      <c r="I5" s="139"/>
      <c r="J5" s="139"/>
      <c r="K5" s="139" t="s">
        <v>235</v>
      </c>
      <c r="L5" s="138" t="s">
        <v>74</v>
      </c>
      <c r="M5" s="139" t="s">
        <v>234</v>
      </c>
      <c r="N5" s="139"/>
      <c r="O5" s="139"/>
      <c r="P5" s="139" t="s">
        <v>11</v>
      </c>
      <c r="Q5" s="139"/>
      <c r="R5" s="139"/>
      <c r="S5" s="139" t="s">
        <v>235</v>
      </c>
      <c r="T5" s="138" t="s">
        <v>74</v>
      </c>
      <c r="U5" s="139" t="s">
        <v>234</v>
      </c>
      <c r="V5" s="139"/>
      <c r="W5" s="139"/>
      <c r="X5" s="139" t="s">
        <v>11</v>
      </c>
      <c r="Y5" s="139"/>
      <c r="Z5" s="139"/>
      <c r="AA5" s="139" t="s">
        <v>235</v>
      </c>
    </row>
    <row r="6" spans="1:27" s="3" customFormat="1" ht="24" customHeight="1">
      <c r="A6" s="139"/>
      <c r="B6" s="139"/>
      <c r="C6" s="138"/>
      <c r="D6" s="138"/>
      <c r="E6" s="6" t="s">
        <v>9</v>
      </c>
      <c r="F6" s="6" t="s">
        <v>75</v>
      </c>
      <c r="G6" s="6" t="s">
        <v>76</v>
      </c>
      <c r="H6" s="6" t="s">
        <v>9</v>
      </c>
      <c r="I6" s="6" t="s">
        <v>75</v>
      </c>
      <c r="J6" s="6" t="s">
        <v>76</v>
      </c>
      <c r="K6" s="139"/>
      <c r="L6" s="138"/>
      <c r="M6" s="6" t="s">
        <v>9</v>
      </c>
      <c r="N6" s="6" t="s">
        <v>75</v>
      </c>
      <c r="O6" s="6" t="s">
        <v>76</v>
      </c>
      <c r="P6" s="6" t="s">
        <v>9</v>
      </c>
      <c r="Q6" s="6" t="s">
        <v>75</v>
      </c>
      <c r="R6" s="6" t="s">
        <v>76</v>
      </c>
      <c r="S6" s="139"/>
      <c r="T6" s="138"/>
      <c r="U6" s="6" t="s">
        <v>9</v>
      </c>
      <c r="V6" s="6" t="s">
        <v>75</v>
      </c>
      <c r="W6" s="6" t="s">
        <v>76</v>
      </c>
      <c r="X6" s="6" t="s">
        <v>9</v>
      </c>
      <c r="Y6" s="6" t="s">
        <v>75</v>
      </c>
      <c r="Z6" s="6" t="s">
        <v>76</v>
      </c>
      <c r="AA6" s="139"/>
    </row>
    <row r="7" spans="1:27" s="4" customFormat="1" ht="24.75" customHeight="1">
      <c r="A7" s="7"/>
      <c r="B7" s="7"/>
      <c r="C7" s="7">
        <f aca="true" t="shared" si="0" ref="C7:C12">D7+L7+T7</f>
        <v>0</v>
      </c>
      <c r="D7" s="7">
        <f aca="true" t="shared" si="1" ref="D7:D12">E7+H7+K7</f>
        <v>0</v>
      </c>
      <c r="E7" s="7">
        <f aca="true" t="shared" si="2" ref="E7:E12">F7+G7</f>
        <v>0</v>
      </c>
      <c r="F7" s="7"/>
      <c r="G7" s="7"/>
      <c r="H7" s="7">
        <f aca="true" t="shared" si="3" ref="H7:H12">I7+J7</f>
        <v>0</v>
      </c>
      <c r="I7" s="7"/>
      <c r="J7" s="7"/>
      <c r="K7" s="7"/>
      <c r="L7" s="7">
        <f aca="true" t="shared" si="4" ref="L7:L12">M7+P7+S7</f>
        <v>0</v>
      </c>
      <c r="M7" s="7">
        <f aca="true" t="shared" si="5" ref="M7:M12">N7+O7</f>
        <v>0</v>
      </c>
      <c r="N7" s="7"/>
      <c r="O7" s="7"/>
      <c r="P7" s="7">
        <f aca="true" t="shared" si="6" ref="P7:P12">Q7+R7</f>
        <v>0</v>
      </c>
      <c r="Q7" s="7"/>
      <c r="R7" s="7"/>
      <c r="S7" s="7"/>
      <c r="T7" s="7">
        <f aca="true" t="shared" si="7" ref="T7:T12">U7+X7+AA7</f>
        <v>0</v>
      </c>
      <c r="U7" s="7">
        <f aca="true" t="shared" si="8" ref="U7:U12">V7+W7</f>
        <v>0</v>
      </c>
      <c r="V7" s="7"/>
      <c r="W7" s="7"/>
      <c r="X7" s="7">
        <f aca="true" t="shared" si="9" ref="X7:X12">Y7+Z7</f>
        <v>0</v>
      </c>
      <c r="Y7" s="7"/>
      <c r="Z7" s="7"/>
      <c r="AA7" s="7"/>
    </row>
    <row r="8" spans="1:27" s="4" customFormat="1" ht="24.75" customHeight="1">
      <c r="A8" s="7"/>
      <c r="B8" s="7"/>
      <c r="C8" s="7">
        <f t="shared" si="0"/>
        <v>0</v>
      </c>
      <c r="D8" s="7">
        <f t="shared" si="1"/>
        <v>0</v>
      </c>
      <c r="E8" s="7">
        <f t="shared" si="2"/>
        <v>0</v>
      </c>
      <c r="F8" s="7"/>
      <c r="G8" s="7"/>
      <c r="H8" s="7">
        <f t="shared" si="3"/>
        <v>0</v>
      </c>
      <c r="I8" s="7"/>
      <c r="J8" s="7"/>
      <c r="K8" s="7"/>
      <c r="L8" s="7">
        <f t="shared" si="4"/>
        <v>0</v>
      </c>
      <c r="M8" s="7">
        <f t="shared" si="5"/>
        <v>0</v>
      </c>
      <c r="N8" s="7"/>
      <c r="O8" s="7"/>
      <c r="P8" s="7">
        <f t="shared" si="6"/>
        <v>0</v>
      </c>
      <c r="Q8" s="7"/>
      <c r="R8" s="7"/>
      <c r="S8" s="7"/>
      <c r="T8" s="7">
        <f t="shared" si="7"/>
        <v>0</v>
      </c>
      <c r="U8" s="7">
        <f t="shared" si="8"/>
        <v>0</v>
      </c>
      <c r="V8" s="7"/>
      <c r="W8" s="7"/>
      <c r="X8" s="7">
        <f t="shared" si="9"/>
        <v>0</v>
      </c>
      <c r="Y8" s="7"/>
      <c r="Z8" s="7"/>
      <c r="AA8" s="7"/>
    </row>
    <row r="9" spans="1:27" s="4" customFormat="1" ht="24.75" customHeight="1">
      <c r="A9" s="7"/>
      <c r="B9" s="7"/>
      <c r="C9" s="7">
        <f t="shared" si="0"/>
        <v>0</v>
      </c>
      <c r="D9" s="7">
        <f t="shared" si="1"/>
        <v>0</v>
      </c>
      <c r="E9" s="7">
        <f t="shared" si="2"/>
        <v>0</v>
      </c>
      <c r="F9" s="7"/>
      <c r="G9" s="7"/>
      <c r="H9" s="7">
        <f t="shared" si="3"/>
        <v>0</v>
      </c>
      <c r="I9" s="7"/>
      <c r="J9" s="7"/>
      <c r="K9" s="7"/>
      <c r="L9" s="7">
        <f t="shared" si="4"/>
        <v>0</v>
      </c>
      <c r="M9" s="7">
        <f t="shared" si="5"/>
        <v>0</v>
      </c>
      <c r="N9" s="7"/>
      <c r="O9" s="7"/>
      <c r="P9" s="7">
        <f t="shared" si="6"/>
        <v>0</v>
      </c>
      <c r="Q9" s="7"/>
      <c r="R9" s="7"/>
      <c r="S9" s="7"/>
      <c r="T9" s="7">
        <f t="shared" si="7"/>
        <v>0</v>
      </c>
      <c r="U9" s="7">
        <f t="shared" si="8"/>
        <v>0</v>
      </c>
      <c r="V9" s="7"/>
      <c r="W9" s="7"/>
      <c r="X9" s="7">
        <f t="shared" si="9"/>
        <v>0</v>
      </c>
      <c r="Y9" s="7"/>
      <c r="Z9" s="7"/>
      <c r="AA9" s="7"/>
    </row>
    <row r="10" spans="1:27" s="4" customFormat="1" ht="24.75" customHeight="1">
      <c r="A10" s="7"/>
      <c r="B10" s="7"/>
      <c r="C10" s="7">
        <f t="shared" si="0"/>
        <v>0</v>
      </c>
      <c r="D10" s="7">
        <f t="shared" si="1"/>
        <v>0</v>
      </c>
      <c r="E10" s="7">
        <f t="shared" si="2"/>
        <v>0</v>
      </c>
      <c r="F10" s="7"/>
      <c r="G10" s="7"/>
      <c r="H10" s="7">
        <f t="shared" si="3"/>
        <v>0</v>
      </c>
      <c r="I10" s="7"/>
      <c r="J10" s="7"/>
      <c r="K10" s="7"/>
      <c r="L10" s="7">
        <f t="shared" si="4"/>
        <v>0</v>
      </c>
      <c r="M10" s="7">
        <f t="shared" si="5"/>
        <v>0</v>
      </c>
      <c r="N10" s="7"/>
      <c r="O10" s="7"/>
      <c r="P10" s="7">
        <f t="shared" si="6"/>
        <v>0</v>
      </c>
      <c r="Q10" s="7"/>
      <c r="R10" s="7"/>
      <c r="S10" s="7"/>
      <c r="T10" s="7">
        <f t="shared" si="7"/>
        <v>0</v>
      </c>
      <c r="U10" s="7">
        <f t="shared" si="8"/>
        <v>0</v>
      </c>
      <c r="V10" s="7"/>
      <c r="W10" s="7"/>
      <c r="X10" s="7">
        <f t="shared" si="9"/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 t="shared" si="0"/>
        <v>0</v>
      </c>
      <c r="D11" s="7">
        <f t="shared" si="1"/>
        <v>0</v>
      </c>
      <c r="E11" s="7">
        <f t="shared" si="2"/>
        <v>0</v>
      </c>
      <c r="F11" s="7"/>
      <c r="G11" s="7"/>
      <c r="H11" s="7">
        <f t="shared" si="3"/>
        <v>0</v>
      </c>
      <c r="I11" s="7"/>
      <c r="J11" s="7"/>
      <c r="K11" s="7"/>
      <c r="L11" s="7">
        <f t="shared" si="4"/>
        <v>0</v>
      </c>
      <c r="M11" s="7">
        <f t="shared" si="5"/>
        <v>0</v>
      </c>
      <c r="N11" s="7"/>
      <c r="O11" s="7"/>
      <c r="P11" s="7">
        <f t="shared" si="6"/>
        <v>0</v>
      </c>
      <c r="Q11" s="7"/>
      <c r="R11" s="7"/>
      <c r="S11" s="7"/>
      <c r="T11" s="7">
        <f t="shared" si="7"/>
        <v>0</v>
      </c>
      <c r="U11" s="7">
        <f t="shared" si="8"/>
        <v>0</v>
      </c>
      <c r="V11" s="7"/>
      <c r="W11" s="7"/>
      <c r="X11" s="7">
        <f t="shared" si="9"/>
        <v>0</v>
      </c>
      <c r="Y11" s="7"/>
      <c r="Z11" s="7"/>
      <c r="AA11" s="7"/>
    </row>
    <row r="12" spans="1:27" s="4" customFormat="1" ht="24.75" customHeight="1">
      <c r="A12" s="7"/>
      <c r="B12" s="7"/>
      <c r="C12" s="7">
        <f t="shared" si="0"/>
        <v>0</v>
      </c>
      <c r="D12" s="7">
        <f t="shared" si="1"/>
        <v>0</v>
      </c>
      <c r="E12" s="7">
        <f t="shared" si="2"/>
        <v>0</v>
      </c>
      <c r="F12" s="7"/>
      <c r="G12" s="7"/>
      <c r="H12" s="7">
        <f t="shared" si="3"/>
        <v>0</v>
      </c>
      <c r="I12" s="7"/>
      <c r="J12" s="7"/>
      <c r="K12" s="7"/>
      <c r="L12" s="7">
        <f t="shared" si="4"/>
        <v>0</v>
      </c>
      <c r="M12" s="7">
        <f t="shared" si="5"/>
        <v>0</v>
      </c>
      <c r="N12" s="7"/>
      <c r="O12" s="7"/>
      <c r="P12" s="7">
        <f t="shared" si="6"/>
        <v>0</v>
      </c>
      <c r="Q12" s="7"/>
      <c r="R12" s="7"/>
      <c r="S12" s="7"/>
      <c r="T12" s="7">
        <f t="shared" si="7"/>
        <v>0</v>
      </c>
      <c r="U12" s="7">
        <f t="shared" si="8"/>
        <v>0</v>
      </c>
      <c r="V12" s="7"/>
      <c r="W12" s="7"/>
      <c r="X12" s="7">
        <f t="shared" si="9"/>
        <v>0</v>
      </c>
      <c r="Y12" s="7"/>
      <c r="Z12" s="7"/>
      <c r="AA12" s="7"/>
    </row>
    <row r="13" ht="14.25">
      <c r="A13" s="94" t="s">
        <v>248</v>
      </c>
    </row>
  </sheetData>
  <sheetProtection/>
  <mergeCells count="21">
    <mergeCell ref="A2:AA2"/>
    <mergeCell ref="W3:Z3"/>
    <mergeCell ref="A4:B4"/>
    <mergeCell ref="D4:K4"/>
    <mergeCell ref="L4:S4"/>
    <mergeCell ref="S5:S6"/>
    <mergeCell ref="K5:K6"/>
    <mergeCell ref="L5:L6"/>
    <mergeCell ref="E5:G5"/>
    <mergeCell ref="H5:J5"/>
    <mergeCell ref="M5:O5"/>
    <mergeCell ref="T5:T6"/>
    <mergeCell ref="AA5:AA6"/>
    <mergeCell ref="A5:A6"/>
    <mergeCell ref="B5:B6"/>
    <mergeCell ref="C4:C6"/>
    <mergeCell ref="D5:D6"/>
    <mergeCell ref="T4:AA4"/>
    <mergeCell ref="P5:R5"/>
    <mergeCell ref="U5:W5"/>
    <mergeCell ref="X5:Z5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G27" sqref="G27"/>
    </sheetView>
  </sheetViews>
  <sheetFormatPr defaultColWidth="9.00390625" defaultRowHeight="14.25"/>
  <cols>
    <col min="1" max="1" width="27.125" style="4" customWidth="1"/>
    <col min="2" max="2" width="16.00390625" style="19" customWidth="1"/>
    <col min="3" max="3" width="29.375" style="4" customWidth="1"/>
    <col min="4" max="4" width="10.75390625" style="19" customWidth="1"/>
    <col min="5" max="5" width="13.375" style="19" customWidth="1"/>
    <col min="6" max="6" width="18.875" style="19" customWidth="1"/>
    <col min="7" max="16384" width="9.00390625" style="4" customWidth="1"/>
  </cols>
  <sheetData>
    <row r="1" ht="21" customHeight="1">
      <c r="A1" s="4" t="s">
        <v>1</v>
      </c>
    </row>
    <row r="2" spans="1:6" s="12" customFormat="1" ht="28.5" customHeight="1">
      <c r="A2" s="103" t="s">
        <v>2</v>
      </c>
      <c r="B2" s="103"/>
      <c r="C2" s="103"/>
      <c r="D2" s="103"/>
      <c r="E2" s="103"/>
      <c r="F2" s="103"/>
    </row>
    <row r="3" spans="2:6" s="13" customFormat="1" ht="17.25" customHeight="1">
      <c r="B3" s="75"/>
      <c r="C3" s="59"/>
      <c r="D3" s="75"/>
      <c r="E3" s="75"/>
      <c r="F3" s="75" t="s">
        <v>3</v>
      </c>
    </row>
    <row r="4" spans="1:6" ht="17.25" customHeight="1">
      <c r="A4" s="104" t="s">
        <v>4</v>
      </c>
      <c r="B4" s="104"/>
      <c r="C4" s="104" t="s">
        <v>5</v>
      </c>
      <c r="D4" s="104"/>
      <c r="E4" s="104"/>
      <c r="F4" s="104"/>
    </row>
    <row r="5" spans="1:6" s="13" customFormat="1" ht="24.75" customHeight="1">
      <c r="A5" s="105" t="s">
        <v>6</v>
      </c>
      <c r="B5" s="106" t="s">
        <v>7</v>
      </c>
      <c r="C5" s="105" t="s">
        <v>8</v>
      </c>
      <c r="D5" s="105" t="s">
        <v>7</v>
      </c>
      <c r="E5" s="105"/>
      <c r="F5" s="105"/>
    </row>
    <row r="6" spans="1:6" s="13" customFormat="1" ht="27.75" customHeight="1">
      <c r="A6" s="105"/>
      <c r="B6" s="107"/>
      <c r="C6" s="105"/>
      <c r="D6" s="71" t="s">
        <v>9</v>
      </c>
      <c r="E6" s="71" t="s">
        <v>10</v>
      </c>
      <c r="F6" s="71" t="s">
        <v>11</v>
      </c>
    </row>
    <row r="7" spans="1:6" s="13" customFormat="1" ht="24.75" customHeight="1">
      <c r="A7" s="60" t="s">
        <v>12</v>
      </c>
      <c r="B7" s="76">
        <f>B8+B9</f>
        <v>6873.408665</v>
      </c>
      <c r="C7" s="60" t="s">
        <v>13</v>
      </c>
      <c r="D7" s="79">
        <f>SUM(D8:D28)</f>
        <v>6873.408665000001</v>
      </c>
      <c r="E7" s="79">
        <f>SUM(E8:E28)</f>
        <v>6873.408665000001</v>
      </c>
      <c r="F7" s="77" t="s">
        <v>14</v>
      </c>
    </row>
    <row r="8" spans="1:6" s="13" customFormat="1" ht="24.75" customHeight="1">
      <c r="A8" s="61" t="s">
        <v>15</v>
      </c>
      <c r="B8" s="11">
        <v>6873.408665</v>
      </c>
      <c r="C8" s="61" t="s">
        <v>16</v>
      </c>
      <c r="D8" s="77" t="s">
        <v>14</v>
      </c>
      <c r="E8" s="77" t="s">
        <v>14</v>
      </c>
      <c r="F8" s="77" t="s">
        <v>14</v>
      </c>
    </row>
    <row r="9" spans="1:6" s="13" customFormat="1" ht="24.75" customHeight="1">
      <c r="A9" s="61" t="s">
        <v>17</v>
      </c>
      <c r="B9" s="77" t="s">
        <v>14</v>
      </c>
      <c r="C9" s="61" t="s">
        <v>18</v>
      </c>
      <c r="D9" s="77" t="s">
        <v>14</v>
      </c>
      <c r="E9" s="77" t="s">
        <v>14</v>
      </c>
      <c r="F9" s="77" t="s">
        <v>14</v>
      </c>
    </row>
    <row r="10" spans="1:6" s="13" customFormat="1" ht="24.75" customHeight="1">
      <c r="A10" s="61"/>
      <c r="B10" s="11"/>
      <c r="C10" s="61" t="s">
        <v>19</v>
      </c>
      <c r="D10" s="77" t="s">
        <v>14</v>
      </c>
      <c r="E10" s="77" t="s">
        <v>14</v>
      </c>
      <c r="F10" s="77" t="s">
        <v>14</v>
      </c>
    </row>
    <row r="11" spans="1:6" s="13" customFormat="1" ht="24.75" customHeight="1">
      <c r="A11" s="61"/>
      <c r="B11" s="11"/>
      <c r="C11" s="61" t="s">
        <v>20</v>
      </c>
      <c r="D11" s="77" t="s">
        <v>14</v>
      </c>
      <c r="E11" s="77" t="s">
        <v>14</v>
      </c>
      <c r="F11" s="77" t="s">
        <v>14</v>
      </c>
    </row>
    <row r="12" spans="1:6" s="13" customFormat="1" ht="24.75" customHeight="1">
      <c r="A12" s="61"/>
      <c r="B12" s="11"/>
      <c r="C12" s="61" t="s">
        <v>21</v>
      </c>
      <c r="D12" s="77" t="s">
        <v>14</v>
      </c>
      <c r="E12" s="77" t="s">
        <v>14</v>
      </c>
      <c r="F12" s="77" t="s">
        <v>14</v>
      </c>
    </row>
    <row r="13" spans="1:6" s="13" customFormat="1" ht="24.75" customHeight="1">
      <c r="A13" s="61"/>
      <c r="B13" s="11"/>
      <c r="C13" s="61" t="s">
        <v>22</v>
      </c>
      <c r="D13" s="77" t="s">
        <v>14</v>
      </c>
      <c r="E13" s="77" t="s">
        <v>14</v>
      </c>
      <c r="F13" s="77" t="s">
        <v>14</v>
      </c>
    </row>
    <row r="14" spans="1:6" s="13" customFormat="1" ht="24.75" customHeight="1">
      <c r="A14" s="61"/>
      <c r="B14" s="11"/>
      <c r="C14" s="61" t="s">
        <v>23</v>
      </c>
      <c r="D14" s="77" t="s">
        <v>14</v>
      </c>
      <c r="E14" s="77" t="s">
        <v>14</v>
      </c>
      <c r="F14" s="77" t="s">
        <v>14</v>
      </c>
    </row>
    <row r="15" spans="1:6" s="13" customFormat="1" ht="24.75" customHeight="1">
      <c r="A15" s="61"/>
      <c r="B15" s="11"/>
      <c r="C15" s="61" t="s">
        <v>24</v>
      </c>
      <c r="D15" s="80">
        <f>E15+F15</f>
        <v>169.55782</v>
      </c>
      <c r="E15" s="80">
        <v>169.55782</v>
      </c>
      <c r="F15" s="77" t="s">
        <v>14</v>
      </c>
    </row>
    <row r="16" spans="1:6" s="13" customFormat="1" ht="24.75" customHeight="1">
      <c r="A16" s="61"/>
      <c r="B16" s="11"/>
      <c r="C16" s="61" t="s">
        <v>247</v>
      </c>
      <c r="D16" s="80">
        <f>E16+F16</f>
        <v>70.73228</v>
      </c>
      <c r="E16" s="80">
        <v>70.73228</v>
      </c>
      <c r="F16" s="77" t="s">
        <v>14</v>
      </c>
    </row>
    <row r="17" spans="1:6" s="13" customFormat="1" ht="24.75" customHeight="1">
      <c r="A17" s="61"/>
      <c r="B17" s="11"/>
      <c r="C17" s="61" t="s">
        <v>25</v>
      </c>
      <c r="D17" s="80">
        <f>E17+F17</f>
        <v>3679.9</v>
      </c>
      <c r="E17" s="80">
        <v>3679.9</v>
      </c>
      <c r="F17" s="77" t="s">
        <v>14</v>
      </c>
    </row>
    <row r="18" spans="1:6" s="13" customFormat="1" ht="24.75" customHeight="1">
      <c r="A18" s="61"/>
      <c r="B18" s="11"/>
      <c r="C18" s="61" t="s">
        <v>26</v>
      </c>
      <c r="D18" s="77" t="s">
        <v>14</v>
      </c>
      <c r="E18" s="77" t="s">
        <v>14</v>
      </c>
      <c r="F18" s="77" t="s">
        <v>14</v>
      </c>
    </row>
    <row r="19" spans="1:6" s="13" customFormat="1" ht="24.75" customHeight="1">
      <c r="A19" s="61"/>
      <c r="B19" s="11"/>
      <c r="C19" s="61" t="s">
        <v>27</v>
      </c>
      <c r="D19" s="80">
        <f>E19+F19</f>
        <v>2843.131987</v>
      </c>
      <c r="E19" s="80">
        <v>2843.131987</v>
      </c>
      <c r="F19" s="77" t="s">
        <v>14</v>
      </c>
    </row>
    <row r="20" spans="1:6" s="13" customFormat="1" ht="24.75" customHeight="1">
      <c r="A20" s="61"/>
      <c r="B20" s="11"/>
      <c r="C20" s="61" t="s">
        <v>28</v>
      </c>
      <c r="D20" s="77" t="s">
        <v>14</v>
      </c>
      <c r="E20" s="77" t="s">
        <v>14</v>
      </c>
      <c r="F20" s="77" t="s">
        <v>14</v>
      </c>
    </row>
    <row r="21" spans="1:6" s="13" customFormat="1" ht="24.75" customHeight="1">
      <c r="A21" s="61"/>
      <c r="B21" s="11"/>
      <c r="C21" s="61" t="s">
        <v>29</v>
      </c>
      <c r="D21" s="77" t="s">
        <v>14</v>
      </c>
      <c r="E21" s="77" t="s">
        <v>14</v>
      </c>
      <c r="F21" s="77" t="s">
        <v>14</v>
      </c>
    </row>
    <row r="22" spans="1:6" s="13" customFormat="1" ht="24.75" customHeight="1">
      <c r="A22" s="61"/>
      <c r="B22" s="11"/>
      <c r="C22" s="61" t="s">
        <v>30</v>
      </c>
      <c r="D22" s="77" t="s">
        <v>14</v>
      </c>
      <c r="E22" s="77" t="s">
        <v>14</v>
      </c>
      <c r="F22" s="77" t="s">
        <v>14</v>
      </c>
    </row>
    <row r="23" spans="1:6" s="13" customFormat="1" ht="24.75" customHeight="1">
      <c r="A23" s="61"/>
      <c r="B23" s="11"/>
      <c r="C23" s="61" t="s">
        <v>31</v>
      </c>
      <c r="D23" s="77" t="s">
        <v>14</v>
      </c>
      <c r="E23" s="77" t="s">
        <v>14</v>
      </c>
      <c r="F23" s="77" t="s">
        <v>14</v>
      </c>
    </row>
    <row r="24" spans="1:6" s="13" customFormat="1" ht="24.75" customHeight="1">
      <c r="A24" s="61"/>
      <c r="B24" s="11"/>
      <c r="C24" s="61" t="s">
        <v>32</v>
      </c>
      <c r="D24" s="77" t="s">
        <v>14</v>
      </c>
      <c r="E24" s="77" t="s">
        <v>14</v>
      </c>
      <c r="F24" s="77" t="s">
        <v>14</v>
      </c>
    </row>
    <row r="25" spans="1:6" s="13" customFormat="1" ht="24.75" customHeight="1">
      <c r="A25" s="61"/>
      <c r="B25" s="11"/>
      <c r="C25" s="61" t="s">
        <v>33</v>
      </c>
      <c r="D25" s="80">
        <f>E25+F25</f>
        <v>110.086578</v>
      </c>
      <c r="E25" s="80">
        <v>110.086578</v>
      </c>
      <c r="F25" s="77" t="s">
        <v>14</v>
      </c>
    </row>
    <row r="26" spans="1:6" s="13" customFormat="1" ht="24.75" customHeight="1">
      <c r="A26" s="61"/>
      <c r="B26" s="11"/>
      <c r="C26" s="61" t="s">
        <v>34</v>
      </c>
      <c r="D26" s="77" t="s">
        <v>14</v>
      </c>
      <c r="E26" s="77" t="s">
        <v>14</v>
      </c>
      <c r="F26" s="77" t="s">
        <v>14</v>
      </c>
    </row>
    <row r="27" spans="1:6" s="13" customFormat="1" ht="24.75" customHeight="1">
      <c r="A27" s="61"/>
      <c r="B27" s="11"/>
      <c r="C27" s="62" t="s">
        <v>35</v>
      </c>
      <c r="D27" s="77" t="s">
        <v>14</v>
      </c>
      <c r="E27" s="77" t="s">
        <v>14</v>
      </c>
      <c r="F27" s="77" t="s">
        <v>14</v>
      </c>
    </row>
    <row r="28" spans="1:6" s="13" customFormat="1" ht="24.75" customHeight="1">
      <c r="A28" s="61"/>
      <c r="B28" s="11"/>
      <c r="C28" s="61" t="s">
        <v>36</v>
      </c>
      <c r="D28" s="77" t="s">
        <v>14</v>
      </c>
      <c r="E28" s="77" t="s">
        <v>14</v>
      </c>
      <c r="F28" s="77" t="s">
        <v>14</v>
      </c>
    </row>
    <row r="29" spans="1:6" s="13" customFormat="1" ht="24.75" customHeight="1">
      <c r="A29" s="61"/>
      <c r="B29" s="11"/>
      <c r="C29" s="61"/>
      <c r="D29" s="80"/>
      <c r="E29" s="80"/>
      <c r="F29" s="80"/>
    </row>
    <row r="30" spans="1:6" s="13" customFormat="1" ht="24.75" customHeight="1">
      <c r="A30" s="61"/>
      <c r="B30" s="11"/>
      <c r="C30" s="61"/>
      <c r="D30" s="80"/>
      <c r="E30" s="80"/>
      <c r="F30" s="80"/>
    </row>
    <row r="31" spans="1:6" s="13" customFormat="1" ht="24.75" customHeight="1">
      <c r="A31" s="63" t="s">
        <v>37</v>
      </c>
      <c r="B31" s="77" t="s">
        <v>14</v>
      </c>
      <c r="C31" s="63" t="s">
        <v>38</v>
      </c>
      <c r="D31" s="77" t="s">
        <v>14</v>
      </c>
      <c r="E31" s="77" t="s">
        <v>14</v>
      </c>
      <c r="F31" s="77" t="s">
        <v>14</v>
      </c>
    </row>
    <row r="32" spans="1:6" s="13" customFormat="1" ht="24.75" customHeight="1">
      <c r="A32" s="61" t="s">
        <v>15</v>
      </c>
      <c r="B32" s="77" t="s">
        <v>14</v>
      </c>
      <c r="C32" s="61" t="s">
        <v>15</v>
      </c>
      <c r="D32" s="77" t="s">
        <v>14</v>
      </c>
      <c r="E32" s="77" t="s">
        <v>14</v>
      </c>
      <c r="F32" s="77" t="s">
        <v>14</v>
      </c>
    </row>
    <row r="33" spans="1:6" s="13" customFormat="1" ht="24.75" customHeight="1">
      <c r="A33" s="61" t="s">
        <v>17</v>
      </c>
      <c r="B33" s="77" t="s">
        <v>14</v>
      </c>
      <c r="C33" s="64" t="s">
        <v>17</v>
      </c>
      <c r="D33" s="77" t="s">
        <v>14</v>
      </c>
      <c r="E33" s="77" t="s">
        <v>14</v>
      </c>
      <c r="F33" s="77" t="s">
        <v>14</v>
      </c>
    </row>
    <row r="34" spans="1:6" s="13" customFormat="1" ht="24.75" customHeight="1">
      <c r="A34" s="65" t="s">
        <v>39</v>
      </c>
      <c r="B34" s="78">
        <f>B7+B31</f>
        <v>6873.408665</v>
      </c>
      <c r="C34" s="66" t="s">
        <v>40</v>
      </c>
      <c r="D34" s="81">
        <f>D7+D31</f>
        <v>6873.408665000001</v>
      </c>
      <c r="E34" s="81">
        <f>E7+E31</f>
        <v>6873.408665000001</v>
      </c>
      <c r="F34" s="81">
        <f>F7+F31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Zeros="0" zoomScalePageLayoutView="0" workbookViewId="0" topLeftCell="B1">
      <selection activeCell="C1" sqref="C1:N16384"/>
    </sheetView>
  </sheetViews>
  <sheetFormatPr defaultColWidth="9.00390625" defaultRowHeight="14.25"/>
  <cols>
    <col min="1" max="1" width="12.375" style="55" customWidth="1"/>
    <col min="2" max="2" width="13.25390625" style="55" customWidth="1"/>
    <col min="3" max="3" width="10.625" style="19" customWidth="1"/>
    <col min="4" max="4" width="8.75390625" style="19" customWidth="1"/>
    <col min="5" max="5" width="12.75390625" style="19" customWidth="1"/>
    <col min="6" max="6" width="9.625" style="19" customWidth="1"/>
    <col min="7" max="7" width="9.25390625" style="19" customWidth="1"/>
    <col min="8" max="8" width="10.50390625" style="19" customWidth="1"/>
    <col min="9" max="9" width="8.875" style="19" customWidth="1"/>
    <col min="10" max="10" width="8.125" style="19" customWidth="1"/>
    <col min="11" max="11" width="8.875" style="19" customWidth="1"/>
    <col min="12" max="12" width="10.00390625" style="19" customWidth="1"/>
    <col min="13" max="13" width="11.00390625" style="19" customWidth="1"/>
    <col min="14" max="14" width="12.25390625" style="19" customWidth="1"/>
    <col min="15" max="16384" width="9.00390625" style="4" customWidth="1"/>
  </cols>
  <sheetData>
    <row r="1" ht="29.25" customHeight="1">
      <c r="A1" s="55" t="s">
        <v>41</v>
      </c>
    </row>
    <row r="2" spans="1:14" s="12" customFormat="1" ht="31.5" customHeight="1">
      <c r="A2" s="103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s="54" customFormat="1" ht="31.5" customHeight="1">
      <c r="A3" s="56"/>
      <c r="B3" s="56"/>
      <c r="C3" s="82"/>
      <c r="D3" s="83"/>
      <c r="E3" s="82"/>
      <c r="F3" s="82"/>
      <c r="G3" s="82"/>
      <c r="H3" s="82"/>
      <c r="I3" s="82"/>
      <c r="J3" s="82"/>
      <c r="K3" s="82"/>
      <c r="L3" s="82"/>
      <c r="M3" s="82"/>
      <c r="N3" s="82" t="s">
        <v>3</v>
      </c>
    </row>
    <row r="4" spans="1:14" s="13" customFormat="1" ht="30" customHeight="1">
      <c r="A4" s="108" t="s">
        <v>43</v>
      </c>
      <c r="B4" s="108"/>
      <c r="C4" s="108" t="s">
        <v>44</v>
      </c>
      <c r="D4" s="109" t="s">
        <v>45</v>
      </c>
      <c r="E4" s="110"/>
      <c r="F4" s="110"/>
      <c r="G4" s="110"/>
      <c r="H4" s="110"/>
      <c r="I4" s="109" t="s">
        <v>46</v>
      </c>
      <c r="J4" s="110"/>
      <c r="K4" s="110"/>
      <c r="L4" s="110"/>
      <c r="M4" s="110"/>
      <c r="N4" s="111" t="s">
        <v>47</v>
      </c>
    </row>
    <row r="5" spans="1:14" s="13" customFormat="1" ht="75">
      <c r="A5" s="9" t="s">
        <v>48</v>
      </c>
      <c r="B5" s="9" t="s">
        <v>49</v>
      </c>
      <c r="C5" s="108"/>
      <c r="D5" s="57" t="s">
        <v>9</v>
      </c>
      <c r="E5" s="57" t="s">
        <v>50</v>
      </c>
      <c r="F5" s="57" t="s">
        <v>51</v>
      </c>
      <c r="G5" s="58" t="s">
        <v>52</v>
      </c>
      <c r="H5" s="57" t="s">
        <v>53</v>
      </c>
      <c r="I5" s="57" t="s">
        <v>9</v>
      </c>
      <c r="J5" s="57" t="s">
        <v>50</v>
      </c>
      <c r="K5" s="57" t="s">
        <v>51</v>
      </c>
      <c r="L5" s="57" t="s">
        <v>52</v>
      </c>
      <c r="M5" s="57" t="s">
        <v>53</v>
      </c>
      <c r="N5" s="112"/>
    </row>
    <row r="6" spans="1:14" s="13" customFormat="1" ht="39.75" customHeight="1">
      <c r="A6" s="47">
        <v>2080505</v>
      </c>
      <c r="B6" s="48" t="s">
        <v>54</v>
      </c>
      <c r="C6" s="84">
        <f>D6+I6+N6</f>
        <v>89.1388</v>
      </c>
      <c r="D6" s="84">
        <f aca="true" t="shared" si="0" ref="D6:D15">SUM(E6:H6)</f>
        <v>89.1388</v>
      </c>
      <c r="E6" s="84">
        <v>89.1388</v>
      </c>
      <c r="F6" s="11" t="s">
        <v>14</v>
      </c>
      <c r="G6" s="11" t="s">
        <v>14</v>
      </c>
      <c r="H6" s="11" t="s">
        <v>14</v>
      </c>
      <c r="I6" s="11" t="s">
        <v>14</v>
      </c>
      <c r="J6" s="11" t="s">
        <v>14</v>
      </c>
      <c r="K6" s="11" t="s">
        <v>14</v>
      </c>
      <c r="L6" s="11" t="s">
        <v>14</v>
      </c>
      <c r="M6" s="11" t="s">
        <v>14</v>
      </c>
      <c r="N6" s="11" t="s">
        <v>14</v>
      </c>
    </row>
    <row r="7" spans="1:14" s="13" customFormat="1" ht="24.75" customHeight="1">
      <c r="A7" s="47">
        <v>2080506</v>
      </c>
      <c r="B7" s="48" t="s">
        <v>55</v>
      </c>
      <c r="C7" s="84">
        <f>D7+I7+N7</f>
        <v>35.65552</v>
      </c>
      <c r="D7" s="84">
        <f t="shared" si="0"/>
        <v>35.65552</v>
      </c>
      <c r="E7" s="84">
        <v>35.65552</v>
      </c>
      <c r="F7" s="11" t="s">
        <v>14</v>
      </c>
      <c r="G7" s="11" t="s">
        <v>14</v>
      </c>
      <c r="H7" s="11" t="s">
        <v>14</v>
      </c>
      <c r="I7" s="11" t="s">
        <v>14</v>
      </c>
      <c r="J7" s="11" t="s">
        <v>14</v>
      </c>
      <c r="K7" s="11" t="s">
        <v>14</v>
      </c>
      <c r="L7" s="11" t="s">
        <v>14</v>
      </c>
      <c r="M7" s="11" t="s">
        <v>14</v>
      </c>
      <c r="N7" s="11" t="s">
        <v>14</v>
      </c>
    </row>
    <row r="8" spans="1:14" s="13" customFormat="1" ht="24.75" customHeight="1">
      <c r="A8" s="47">
        <v>2080599</v>
      </c>
      <c r="B8" s="48" t="s">
        <v>56</v>
      </c>
      <c r="C8" s="84">
        <f>D8+I8+N8</f>
        <v>44.7635</v>
      </c>
      <c r="D8" s="84">
        <f t="shared" si="0"/>
        <v>44.7635</v>
      </c>
      <c r="E8" s="84">
        <v>44.7635</v>
      </c>
      <c r="F8" s="11" t="s">
        <v>14</v>
      </c>
      <c r="G8" s="11" t="s">
        <v>14</v>
      </c>
      <c r="H8" s="11" t="s">
        <v>14</v>
      </c>
      <c r="I8" s="11" t="s">
        <v>14</v>
      </c>
      <c r="J8" s="11" t="s">
        <v>14</v>
      </c>
      <c r="K8" s="11" t="s">
        <v>14</v>
      </c>
      <c r="L8" s="11" t="s">
        <v>14</v>
      </c>
      <c r="M8" s="11" t="s">
        <v>14</v>
      </c>
      <c r="N8" s="11" t="s">
        <v>14</v>
      </c>
    </row>
    <row r="9" spans="1:14" s="13" customFormat="1" ht="24.75" customHeight="1">
      <c r="A9" s="47">
        <v>2101102</v>
      </c>
      <c r="B9" s="48" t="s">
        <v>57</v>
      </c>
      <c r="C9" s="84">
        <f>D9+I9+N9</f>
        <v>35.65552</v>
      </c>
      <c r="D9" s="84">
        <f t="shared" si="0"/>
        <v>35.65552</v>
      </c>
      <c r="E9" s="84">
        <v>35.65552</v>
      </c>
      <c r="F9" s="11" t="s">
        <v>14</v>
      </c>
      <c r="G9" s="11" t="s">
        <v>14</v>
      </c>
      <c r="H9" s="11" t="s">
        <v>14</v>
      </c>
      <c r="I9" s="11" t="s">
        <v>14</v>
      </c>
      <c r="J9" s="11" t="s">
        <v>14</v>
      </c>
      <c r="K9" s="11" t="s">
        <v>14</v>
      </c>
      <c r="L9" s="11" t="s">
        <v>14</v>
      </c>
      <c r="M9" s="11" t="s">
        <v>14</v>
      </c>
      <c r="N9" s="11" t="s">
        <v>14</v>
      </c>
    </row>
    <row r="10" spans="1:14" s="13" customFormat="1" ht="24.75" customHeight="1">
      <c r="A10" s="47">
        <v>2101103</v>
      </c>
      <c r="B10" s="48" t="s">
        <v>58</v>
      </c>
      <c r="C10" s="84">
        <f>D10+I10+N10</f>
        <v>35.07676</v>
      </c>
      <c r="D10" s="84">
        <f t="shared" si="0"/>
        <v>35.07676</v>
      </c>
      <c r="E10" s="84">
        <v>35.07676</v>
      </c>
      <c r="F10" s="11" t="s">
        <v>14</v>
      </c>
      <c r="G10" s="11" t="s">
        <v>14</v>
      </c>
      <c r="H10" s="11" t="s">
        <v>14</v>
      </c>
      <c r="I10" s="11" t="s">
        <v>14</v>
      </c>
      <c r="J10" s="11" t="s">
        <v>14</v>
      </c>
      <c r="K10" s="11" t="s">
        <v>14</v>
      </c>
      <c r="L10" s="11" t="s">
        <v>14</v>
      </c>
      <c r="M10" s="11" t="s">
        <v>14</v>
      </c>
      <c r="N10" s="11" t="s">
        <v>14</v>
      </c>
    </row>
    <row r="11" spans="1:14" s="13" customFormat="1" ht="24.75" customHeight="1">
      <c r="A11" s="47">
        <v>2130101</v>
      </c>
      <c r="B11" s="48" t="s">
        <v>59</v>
      </c>
      <c r="C11" s="84">
        <f aca="true" t="shared" si="1" ref="C11:C20">D11+I11+N11</f>
        <v>227.83</v>
      </c>
      <c r="D11" s="84">
        <f t="shared" si="0"/>
        <v>227.83</v>
      </c>
      <c r="E11" s="84">
        <v>227.83</v>
      </c>
      <c r="F11" s="11" t="s">
        <v>14</v>
      </c>
      <c r="G11" s="11" t="s">
        <v>14</v>
      </c>
      <c r="H11" s="11" t="s">
        <v>14</v>
      </c>
      <c r="I11" s="11" t="s">
        <v>14</v>
      </c>
      <c r="J11" s="11" t="s">
        <v>14</v>
      </c>
      <c r="K11" s="11" t="s">
        <v>14</v>
      </c>
      <c r="L11" s="11" t="s">
        <v>14</v>
      </c>
      <c r="M11" s="11" t="s">
        <v>14</v>
      </c>
      <c r="N11" s="11" t="s">
        <v>14</v>
      </c>
    </row>
    <row r="12" spans="1:14" s="13" customFormat="1" ht="24.75" customHeight="1">
      <c r="A12" s="47">
        <v>2130104</v>
      </c>
      <c r="B12" s="48" t="s">
        <v>60</v>
      </c>
      <c r="C12" s="84">
        <f t="shared" si="1"/>
        <v>30.75</v>
      </c>
      <c r="D12" s="84">
        <f t="shared" si="0"/>
        <v>30.75</v>
      </c>
      <c r="E12" s="84">
        <v>30.75</v>
      </c>
      <c r="F12" s="11" t="s">
        <v>14</v>
      </c>
      <c r="G12" s="11" t="s">
        <v>14</v>
      </c>
      <c r="H12" s="11" t="s">
        <v>14</v>
      </c>
      <c r="I12" s="11" t="s">
        <v>14</v>
      </c>
      <c r="J12" s="11" t="s">
        <v>14</v>
      </c>
      <c r="K12" s="11" t="s">
        <v>14</v>
      </c>
      <c r="L12" s="11" t="s">
        <v>14</v>
      </c>
      <c r="M12" s="11" t="s">
        <v>14</v>
      </c>
      <c r="N12" s="11" t="s">
        <v>14</v>
      </c>
    </row>
    <row r="13" spans="1:14" s="13" customFormat="1" ht="24.75" customHeight="1">
      <c r="A13" s="47">
        <v>2130204</v>
      </c>
      <c r="B13" s="48" t="s">
        <v>61</v>
      </c>
      <c r="C13" s="84">
        <f>D13+I13+N13</f>
        <v>542.55</v>
      </c>
      <c r="D13" s="84">
        <f>SUM(E13:H13)</f>
        <v>542.55</v>
      </c>
      <c r="E13" s="84">
        <v>542.55</v>
      </c>
      <c r="F13" s="11" t="s">
        <v>14</v>
      </c>
      <c r="G13" s="11" t="s">
        <v>14</v>
      </c>
      <c r="H13" s="11" t="s">
        <v>14</v>
      </c>
      <c r="I13" s="11" t="s">
        <v>14</v>
      </c>
      <c r="J13" s="11" t="s">
        <v>14</v>
      </c>
      <c r="K13" s="11" t="s">
        <v>14</v>
      </c>
      <c r="L13" s="11" t="s">
        <v>14</v>
      </c>
      <c r="M13" s="11" t="s">
        <v>14</v>
      </c>
      <c r="N13" s="11" t="s">
        <v>14</v>
      </c>
    </row>
    <row r="14" spans="1:14" s="13" customFormat="1" ht="24.75" customHeight="1">
      <c r="A14" s="47">
        <v>2210201</v>
      </c>
      <c r="B14" s="48" t="s">
        <v>62</v>
      </c>
      <c r="C14" s="84">
        <f t="shared" si="1"/>
        <v>62.13936</v>
      </c>
      <c r="D14" s="84">
        <f t="shared" si="0"/>
        <v>62.13936</v>
      </c>
      <c r="E14" s="84">
        <v>62.13936</v>
      </c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11" t="s">
        <v>14</v>
      </c>
      <c r="N14" s="11" t="s">
        <v>14</v>
      </c>
    </row>
    <row r="15" spans="1:14" s="13" customFormat="1" ht="24.75" customHeight="1">
      <c r="A15" s="47">
        <v>2210203</v>
      </c>
      <c r="B15" s="48" t="s">
        <v>63</v>
      </c>
      <c r="C15" s="84">
        <f t="shared" si="1"/>
        <v>47.947218</v>
      </c>
      <c r="D15" s="84">
        <f t="shared" si="0"/>
        <v>47.947218</v>
      </c>
      <c r="E15" s="84">
        <v>47.947218</v>
      </c>
      <c r="F15" s="11" t="s">
        <v>14</v>
      </c>
      <c r="G15" s="11" t="s">
        <v>14</v>
      </c>
      <c r="H15" s="11" t="s">
        <v>14</v>
      </c>
      <c r="I15" s="11" t="s">
        <v>14</v>
      </c>
      <c r="J15" s="11" t="s">
        <v>14</v>
      </c>
      <c r="K15" s="11" t="s">
        <v>14</v>
      </c>
      <c r="L15" s="11" t="s">
        <v>14</v>
      </c>
      <c r="M15" s="11" t="s">
        <v>14</v>
      </c>
      <c r="N15" s="11" t="s">
        <v>14</v>
      </c>
    </row>
    <row r="16" spans="1:14" s="13" customFormat="1" ht="24.75" customHeight="1">
      <c r="A16" s="47">
        <v>2110602</v>
      </c>
      <c r="B16" s="48" t="s">
        <v>64</v>
      </c>
      <c r="C16" s="84">
        <f t="shared" si="1"/>
        <v>3477.8</v>
      </c>
      <c r="D16" s="84">
        <f>SUM(F16:H16)</f>
        <v>3477.8</v>
      </c>
      <c r="E16" s="11" t="s">
        <v>14</v>
      </c>
      <c r="F16" s="11" t="s">
        <v>14</v>
      </c>
      <c r="G16" s="84">
        <v>3477.8</v>
      </c>
      <c r="H16" s="11" t="s">
        <v>14</v>
      </c>
      <c r="I16" s="11" t="s">
        <v>14</v>
      </c>
      <c r="J16" s="11" t="s">
        <v>14</v>
      </c>
      <c r="K16" s="11" t="s">
        <v>14</v>
      </c>
      <c r="L16" s="11" t="s">
        <v>14</v>
      </c>
      <c r="M16" s="11" t="s">
        <v>14</v>
      </c>
      <c r="N16" s="11" t="s">
        <v>14</v>
      </c>
    </row>
    <row r="17" spans="1:14" s="13" customFormat="1" ht="24.75" customHeight="1">
      <c r="A17" s="47">
        <v>2110399</v>
      </c>
      <c r="B17" s="48" t="s">
        <v>65</v>
      </c>
      <c r="C17" s="84">
        <f t="shared" si="1"/>
        <v>175.6</v>
      </c>
      <c r="D17" s="84">
        <f>SUM(E17:H17)</f>
        <v>175.6</v>
      </c>
      <c r="E17" s="84">
        <v>175.6</v>
      </c>
      <c r="F17" s="11" t="s">
        <v>14</v>
      </c>
      <c r="G17" s="11" t="s">
        <v>14</v>
      </c>
      <c r="H17" s="11" t="s">
        <v>14</v>
      </c>
      <c r="I17" s="11" t="s">
        <v>14</v>
      </c>
      <c r="J17" s="11" t="s">
        <v>14</v>
      </c>
      <c r="K17" s="11" t="s">
        <v>14</v>
      </c>
      <c r="L17" s="11" t="s">
        <v>14</v>
      </c>
      <c r="M17" s="11" t="s">
        <v>14</v>
      </c>
      <c r="N17" s="11" t="s">
        <v>14</v>
      </c>
    </row>
    <row r="18" spans="1:14" s="13" customFormat="1" ht="24.75" customHeight="1">
      <c r="A18" s="47">
        <v>2110501</v>
      </c>
      <c r="B18" s="48" t="s">
        <v>66</v>
      </c>
      <c r="C18" s="84">
        <f t="shared" si="1"/>
        <v>2034</v>
      </c>
      <c r="D18" s="84">
        <f>SUM(E18:H18)</f>
        <v>2034</v>
      </c>
      <c r="E18" s="84">
        <v>2034</v>
      </c>
      <c r="F18" s="11" t="s">
        <v>14</v>
      </c>
      <c r="G18" s="11" t="s">
        <v>14</v>
      </c>
      <c r="H18" s="11" t="s">
        <v>14</v>
      </c>
      <c r="I18" s="11" t="s">
        <v>14</v>
      </c>
      <c r="J18" s="11" t="s">
        <v>14</v>
      </c>
      <c r="K18" s="11" t="s">
        <v>14</v>
      </c>
      <c r="L18" s="11" t="s">
        <v>14</v>
      </c>
      <c r="M18" s="11" t="s">
        <v>14</v>
      </c>
      <c r="N18" s="11" t="s">
        <v>14</v>
      </c>
    </row>
    <row r="19" spans="1:14" s="13" customFormat="1" ht="24.75" customHeight="1">
      <c r="A19" s="47">
        <v>2130234</v>
      </c>
      <c r="B19" s="48" t="s">
        <v>67</v>
      </c>
      <c r="C19" s="84">
        <f t="shared" si="1"/>
        <v>8</v>
      </c>
      <c r="D19" s="84">
        <f>SUM(E19:H19)</f>
        <v>8</v>
      </c>
      <c r="E19" s="84">
        <v>8</v>
      </c>
      <c r="F19" s="11" t="s">
        <v>14</v>
      </c>
      <c r="G19" s="11" t="s">
        <v>14</v>
      </c>
      <c r="H19" s="11" t="s">
        <v>14</v>
      </c>
      <c r="I19" s="11" t="s">
        <v>14</v>
      </c>
      <c r="J19" s="11" t="s">
        <v>14</v>
      </c>
      <c r="K19" s="11" t="s">
        <v>14</v>
      </c>
      <c r="L19" s="11" t="s">
        <v>14</v>
      </c>
      <c r="M19" s="11" t="s">
        <v>14</v>
      </c>
      <c r="N19" s="11" t="s">
        <v>14</v>
      </c>
    </row>
    <row r="20" spans="1:14" s="13" customFormat="1" ht="24.75" customHeight="1">
      <c r="A20" s="47">
        <v>2110699</v>
      </c>
      <c r="B20" s="48" t="s">
        <v>68</v>
      </c>
      <c r="C20" s="84">
        <f t="shared" si="1"/>
        <v>26.5</v>
      </c>
      <c r="D20" s="84">
        <f>SUM(F20:H20)</f>
        <v>26.5</v>
      </c>
      <c r="E20" s="11" t="s">
        <v>14</v>
      </c>
      <c r="F20" s="11" t="s">
        <v>14</v>
      </c>
      <c r="G20" s="84">
        <v>26.5</v>
      </c>
      <c r="H20" s="11" t="s">
        <v>14</v>
      </c>
      <c r="I20" s="11" t="s">
        <v>14</v>
      </c>
      <c r="J20" s="11" t="s">
        <v>14</v>
      </c>
      <c r="K20" s="11" t="s">
        <v>14</v>
      </c>
      <c r="L20" s="11" t="s">
        <v>14</v>
      </c>
      <c r="M20" s="11" t="s">
        <v>14</v>
      </c>
      <c r="N20" s="11" t="s">
        <v>14</v>
      </c>
    </row>
  </sheetData>
  <sheetProtection/>
  <mergeCells count="6">
    <mergeCell ref="A2:N2"/>
    <mergeCell ref="A4:B4"/>
    <mergeCell ref="D4:H4"/>
    <mergeCell ref="I4:M4"/>
    <mergeCell ref="C4:C5"/>
    <mergeCell ref="N4:N5"/>
  </mergeCells>
  <printOptions horizontalCentered="1"/>
  <pageMargins left="0.2" right="0.2" top="0.2" bottom="0.2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showZeros="0" zoomScalePageLayoutView="0" workbookViewId="0" topLeftCell="A13">
      <selection activeCell="E21" sqref="E21"/>
    </sheetView>
  </sheetViews>
  <sheetFormatPr defaultColWidth="9.00390625" defaultRowHeight="14.25"/>
  <cols>
    <col min="1" max="1" width="10.625" style="43" customWidth="1"/>
    <col min="2" max="2" width="11.50390625" style="43" customWidth="1"/>
    <col min="3" max="3" width="8.875" style="44" customWidth="1"/>
    <col min="4" max="4" width="11.125" style="44" bestFit="1" customWidth="1"/>
    <col min="5" max="5" width="11.125" style="44" customWidth="1"/>
    <col min="6" max="6" width="10.25390625" style="44" customWidth="1"/>
    <col min="7" max="7" width="11.625" style="44" customWidth="1"/>
    <col min="8" max="8" width="10.125" style="44" customWidth="1"/>
    <col min="9" max="16384" width="9.00390625" style="45" customWidth="1"/>
  </cols>
  <sheetData>
    <row r="1" ht="24.75" customHeight="1">
      <c r="A1" s="43" t="s">
        <v>69</v>
      </c>
    </row>
    <row r="2" spans="1:8" s="40" customFormat="1" ht="22.5" customHeight="1">
      <c r="A2" s="113" t="s">
        <v>70</v>
      </c>
      <c r="B2" s="113"/>
      <c r="C2" s="113"/>
      <c r="D2" s="113"/>
      <c r="E2" s="113"/>
      <c r="F2" s="113"/>
      <c r="G2" s="113"/>
      <c r="H2" s="113"/>
    </row>
    <row r="3" ht="24" customHeight="1">
      <c r="H3" s="44" t="s">
        <v>3</v>
      </c>
    </row>
    <row r="4" spans="1:8" s="41" customFormat="1" ht="24.75" customHeight="1">
      <c r="A4" s="114" t="s">
        <v>43</v>
      </c>
      <c r="B4" s="114"/>
      <c r="C4" s="114" t="s">
        <v>71</v>
      </c>
      <c r="D4" s="114" t="s">
        <v>72</v>
      </c>
      <c r="E4" s="114"/>
      <c r="F4" s="114"/>
      <c r="G4" s="114" t="s">
        <v>73</v>
      </c>
      <c r="H4" s="114"/>
    </row>
    <row r="5" spans="1:8" s="41" customFormat="1" ht="31.5" customHeight="1">
      <c r="A5" s="46" t="s">
        <v>48</v>
      </c>
      <c r="B5" s="46" t="s">
        <v>49</v>
      </c>
      <c r="C5" s="114"/>
      <c r="D5" s="46" t="s">
        <v>74</v>
      </c>
      <c r="E5" s="46" t="s">
        <v>75</v>
      </c>
      <c r="F5" s="46" t="s">
        <v>76</v>
      </c>
      <c r="G5" s="46" t="s">
        <v>77</v>
      </c>
      <c r="H5" s="46" t="s">
        <v>78</v>
      </c>
    </row>
    <row r="6" spans="1:8" s="42" customFormat="1" ht="24.75" customHeight="1">
      <c r="A6" s="47">
        <v>2080505</v>
      </c>
      <c r="B6" s="48" t="s">
        <v>54</v>
      </c>
      <c r="C6" s="49">
        <v>89.2325</v>
      </c>
      <c r="D6" s="49">
        <f aca="true" t="shared" si="0" ref="D6:D15">E6+F6</f>
        <v>89.1388</v>
      </c>
      <c r="E6" s="50">
        <v>89.1388</v>
      </c>
      <c r="F6" s="51" t="s">
        <v>14</v>
      </c>
      <c r="G6" s="52">
        <f>D6-C6</f>
        <v>-0.09369999999999834</v>
      </c>
      <c r="H6" s="53">
        <f>G6/C6*100</f>
        <v>-0.10500658392401685</v>
      </c>
    </row>
    <row r="7" spans="1:8" s="42" customFormat="1" ht="24.75" customHeight="1">
      <c r="A7" s="47">
        <v>2080506</v>
      </c>
      <c r="B7" s="48" t="s">
        <v>55</v>
      </c>
      <c r="C7" s="51" t="s">
        <v>14</v>
      </c>
      <c r="D7" s="49">
        <f t="shared" si="0"/>
        <v>35.65552</v>
      </c>
      <c r="E7" s="50">
        <v>35.65552</v>
      </c>
      <c r="F7" s="51" t="s">
        <v>14</v>
      </c>
      <c r="G7" s="52">
        <f aca="true" t="shared" si="1" ref="G7:G21">D7-C7</f>
        <v>35.65552</v>
      </c>
      <c r="H7" s="53"/>
    </row>
    <row r="8" spans="1:8" s="42" customFormat="1" ht="24.75" customHeight="1">
      <c r="A8" s="47">
        <v>2080599</v>
      </c>
      <c r="B8" s="48" t="s">
        <v>56</v>
      </c>
      <c r="C8" s="49">
        <v>43.5695</v>
      </c>
      <c r="D8" s="49">
        <f t="shared" si="0"/>
        <v>44.7635</v>
      </c>
      <c r="E8" s="50">
        <v>44.7635</v>
      </c>
      <c r="F8" s="51" t="s">
        <v>14</v>
      </c>
      <c r="G8" s="52">
        <f t="shared" si="1"/>
        <v>1.1940000000000026</v>
      </c>
      <c r="H8" s="53">
        <f aca="true" t="shared" si="2" ref="H8:H21">G8/C8*100</f>
        <v>2.7404491674221707</v>
      </c>
    </row>
    <row r="9" spans="1:8" s="42" customFormat="1" ht="24.75" customHeight="1">
      <c r="A9" s="47">
        <v>2101102</v>
      </c>
      <c r="B9" s="48" t="s">
        <v>57</v>
      </c>
      <c r="C9" s="49">
        <v>35.693</v>
      </c>
      <c r="D9" s="49">
        <f t="shared" si="0"/>
        <v>35.65552</v>
      </c>
      <c r="E9" s="50">
        <v>35.65552</v>
      </c>
      <c r="F9" s="51" t="s">
        <v>14</v>
      </c>
      <c r="G9" s="52">
        <f t="shared" si="1"/>
        <v>-0.03747999999999507</v>
      </c>
      <c r="H9" s="53">
        <f t="shared" si="2"/>
        <v>-0.10500658392400491</v>
      </c>
    </row>
    <row r="10" spans="1:8" s="42" customFormat="1" ht="24.75" customHeight="1">
      <c r="A10" s="47">
        <v>2101103</v>
      </c>
      <c r="B10" s="48" t="s">
        <v>58</v>
      </c>
      <c r="C10" s="49">
        <v>32.8084</v>
      </c>
      <c r="D10" s="49">
        <f t="shared" si="0"/>
        <v>35.07676</v>
      </c>
      <c r="E10" s="50">
        <v>35.07676</v>
      </c>
      <c r="F10" s="51" t="s">
        <v>14</v>
      </c>
      <c r="G10" s="52">
        <f t="shared" si="1"/>
        <v>2.2683600000000013</v>
      </c>
      <c r="H10" s="53">
        <f t="shared" si="2"/>
        <v>6.91396105875325</v>
      </c>
    </row>
    <row r="11" spans="1:8" s="42" customFormat="1" ht="24.75" customHeight="1">
      <c r="A11" s="47">
        <v>2130101</v>
      </c>
      <c r="B11" s="48" t="s">
        <v>59</v>
      </c>
      <c r="C11" s="49">
        <v>230.7078</v>
      </c>
      <c r="D11" s="49">
        <f t="shared" si="0"/>
        <v>227.83</v>
      </c>
      <c r="E11" s="50">
        <v>227.83</v>
      </c>
      <c r="F11" s="51" t="s">
        <v>14</v>
      </c>
      <c r="G11" s="52">
        <f t="shared" si="1"/>
        <v>-2.8777999999999793</v>
      </c>
      <c r="H11" s="53">
        <f t="shared" si="2"/>
        <v>-1.247378718881624</v>
      </c>
    </row>
    <row r="12" spans="1:8" s="42" customFormat="1" ht="24.75" customHeight="1">
      <c r="A12" s="47">
        <v>2130104</v>
      </c>
      <c r="B12" s="48" t="s">
        <v>60</v>
      </c>
      <c r="C12" s="49">
        <v>15</v>
      </c>
      <c r="D12" s="49">
        <f t="shared" si="0"/>
        <v>30.75</v>
      </c>
      <c r="E12" s="50">
        <v>30.75</v>
      </c>
      <c r="F12" s="51" t="s">
        <v>14</v>
      </c>
      <c r="G12" s="52">
        <f t="shared" si="1"/>
        <v>15.75</v>
      </c>
      <c r="H12" s="53">
        <f t="shared" si="2"/>
        <v>105</v>
      </c>
    </row>
    <row r="13" spans="1:8" s="42" customFormat="1" ht="24.75" customHeight="1">
      <c r="A13" s="47">
        <v>2130204</v>
      </c>
      <c r="B13" s="48" t="s">
        <v>61</v>
      </c>
      <c r="C13" s="49">
        <v>608.925305</v>
      </c>
      <c r="D13" s="49">
        <f t="shared" si="0"/>
        <v>542.55</v>
      </c>
      <c r="E13" s="50">
        <v>542.55</v>
      </c>
      <c r="F13" s="51" t="s">
        <v>14</v>
      </c>
      <c r="G13" s="52">
        <f t="shared" si="1"/>
        <v>-66.37530500000003</v>
      </c>
      <c r="H13" s="53">
        <f t="shared" si="2"/>
        <v>-10.900401815293263</v>
      </c>
    </row>
    <row r="14" spans="1:8" s="42" customFormat="1" ht="24.75" customHeight="1">
      <c r="A14" s="47">
        <v>2210201</v>
      </c>
      <c r="B14" s="48" t="s">
        <v>62</v>
      </c>
      <c r="C14" s="49">
        <v>62.2971</v>
      </c>
      <c r="D14" s="49">
        <f t="shared" si="0"/>
        <v>62.13936</v>
      </c>
      <c r="E14" s="50">
        <v>62.13936</v>
      </c>
      <c r="F14" s="51" t="s">
        <v>14</v>
      </c>
      <c r="G14" s="52">
        <f t="shared" si="1"/>
        <v>-0.15773999999999688</v>
      </c>
      <c r="H14" s="53">
        <f t="shared" si="2"/>
        <v>-0.2532060079843153</v>
      </c>
    </row>
    <row r="15" spans="1:8" s="42" customFormat="1" ht="24.75" customHeight="1">
      <c r="A15" s="47">
        <v>2210203</v>
      </c>
      <c r="B15" s="48" t="s">
        <v>63</v>
      </c>
      <c r="C15" s="49">
        <v>47.27881</v>
      </c>
      <c r="D15" s="49">
        <f t="shared" si="0"/>
        <v>47.947218</v>
      </c>
      <c r="E15" s="50">
        <v>47.947218</v>
      </c>
      <c r="F15" s="51" t="s">
        <v>14</v>
      </c>
      <c r="G15" s="52">
        <f t="shared" si="1"/>
        <v>0.6684079999999994</v>
      </c>
      <c r="H15" s="53">
        <f t="shared" si="2"/>
        <v>1.4137580873968685</v>
      </c>
    </row>
    <row r="16" spans="1:8" s="42" customFormat="1" ht="24.75" customHeight="1">
      <c r="A16" s="47">
        <v>2110602</v>
      </c>
      <c r="B16" s="48" t="s">
        <v>64</v>
      </c>
      <c r="C16" s="49">
        <v>3942.8</v>
      </c>
      <c r="D16" s="49">
        <v>3477.8</v>
      </c>
      <c r="E16" s="51" t="s">
        <v>14</v>
      </c>
      <c r="F16" s="50">
        <v>3477.8</v>
      </c>
      <c r="G16" s="52">
        <f t="shared" si="1"/>
        <v>-465</v>
      </c>
      <c r="H16" s="53">
        <f t="shared" si="2"/>
        <v>-11.793649183321497</v>
      </c>
    </row>
    <row r="17" spans="1:8" s="42" customFormat="1" ht="24.75" customHeight="1">
      <c r="A17" s="47">
        <v>2110399</v>
      </c>
      <c r="B17" s="48" t="s">
        <v>65</v>
      </c>
      <c r="C17" s="49">
        <v>153.4384</v>
      </c>
      <c r="D17" s="49">
        <f>E17+F17</f>
        <v>175.6</v>
      </c>
      <c r="E17" s="51" t="s">
        <v>14</v>
      </c>
      <c r="F17" s="50">
        <v>175.6</v>
      </c>
      <c r="G17" s="52">
        <f t="shared" si="1"/>
        <v>22.161599999999993</v>
      </c>
      <c r="H17" s="53">
        <f t="shared" si="2"/>
        <v>14.443320576856896</v>
      </c>
    </row>
    <row r="18" spans="1:8" s="42" customFormat="1" ht="24.75" customHeight="1">
      <c r="A18" s="47">
        <v>2110501</v>
      </c>
      <c r="B18" s="48" t="s">
        <v>66</v>
      </c>
      <c r="C18" s="49">
        <v>1761</v>
      </c>
      <c r="D18" s="49">
        <f>E18+F18</f>
        <v>2034</v>
      </c>
      <c r="E18" s="51" t="s">
        <v>14</v>
      </c>
      <c r="F18" s="50">
        <v>2034</v>
      </c>
      <c r="G18" s="52">
        <f t="shared" si="1"/>
        <v>273</v>
      </c>
      <c r="H18" s="53">
        <f t="shared" si="2"/>
        <v>15.502555366269167</v>
      </c>
    </row>
    <row r="19" spans="1:8" s="42" customFormat="1" ht="24.75" customHeight="1">
      <c r="A19" s="47">
        <v>2130234</v>
      </c>
      <c r="B19" s="48" t="s">
        <v>67</v>
      </c>
      <c r="C19" s="49">
        <v>8</v>
      </c>
      <c r="D19" s="49">
        <f>E19+F19</f>
        <v>8</v>
      </c>
      <c r="E19" s="51" t="s">
        <v>14</v>
      </c>
      <c r="F19" s="50">
        <v>8</v>
      </c>
      <c r="G19" s="52">
        <f t="shared" si="1"/>
        <v>0</v>
      </c>
      <c r="H19" s="53">
        <f t="shared" si="2"/>
        <v>0</v>
      </c>
    </row>
    <row r="20" spans="1:8" s="42" customFormat="1" ht="24.75" customHeight="1">
      <c r="A20" s="47">
        <v>2110699</v>
      </c>
      <c r="B20" s="48" t="s">
        <v>68</v>
      </c>
      <c r="C20" s="49">
        <v>26</v>
      </c>
      <c r="D20" s="49">
        <f>E20+F20</f>
        <v>26.5</v>
      </c>
      <c r="E20" s="51" t="s">
        <v>14</v>
      </c>
      <c r="F20" s="50">
        <v>26.5</v>
      </c>
      <c r="G20" s="52">
        <f t="shared" si="1"/>
        <v>0.5</v>
      </c>
      <c r="H20" s="53">
        <f t="shared" si="2"/>
        <v>1.9230769230769231</v>
      </c>
    </row>
    <row r="21" spans="1:8" s="42" customFormat="1" ht="24.75" customHeight="1">
      <c r="A21" s="85" t="s">
        <v>74</v>
      </c>
      <c r="B21" s="23"/>
      <c r="C21" s="49">
        <f>SUM(C6:C20)</f>
        <v>7056.750815</v>
      </c>
      <c r="D21" s="49">
        <f>SUM(D6:D20)</f>
        <v>6873.406678</v>
      </c>
      <c r="E21" s="49">
        <f>SUM(E6:E20)</f>
        <v>1151.5066779999997</v>
      </c>
      <c r="F21" s="49">
        <f>SUM(F6:F20)</f>
        <v>5721.9</v>
      </c>
      <c r="G21" s="52">
        <f t="shared" si="1"/>
        <v>-183.34413700000005</v>
      </c>
      <c r="H21" s="53">
        <f t="shared" si="2"/>
        <v>-2.5981381772795396</v>
      </c>
    </row>
  </sheetData>
  <sheetProtection/>
  <mergeCells count="5">
    <mergeCell ref="A2:H2"/>
    <mergeCell ref="A4:B4"/>
    <mergeCell ref="D4:F4"/>
    <mergeCell ref="G4:H4"/>
    <mergeCell ref="C4:C5"/>
  </mergeCells>
  <printOptions horizontalCentered="1"/>
  <pageMargins left="0.2" right="0.2" top="0.2" bottom="0.2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9.00390625" style="4" customWidth="1"/>
    <col min="2" max="2" width="29.125" style="4" customWidth="1"/>
    <col min="3" max="3" width="11.625" style="31" customWidth="1"/>
    <col min="4" max="4" width="16.50390625" style="31" customWidth="1"/>
    <col min="5" max="5" width="16.375" style="31" customWidth="1"/>
    <col min="6" max="6" width="13.75390625" style="4" customWidth="1"/>
    <col min="7" max="16384" width="9.00390625" style="4" customWidth="1"/>
  </cols>
  <sheetData>
    <row r="1" ht="14.25">
      <c r="A1" s="4" t="s">
        <v>79</v>
      </c>
    </row>
    <row r="2" spans="1:5" s="12" customFormat="1" ht="34.5" customHeight="1">
      <c r="A2" s="103" t="s">
        <v>80</v>
      </c>
      <c r="B2" s="103"/>
      <c r="C2" s="115"/>
      <c r="D2" s="115"/>
      <c r="E2" s="115"/>
    </row>
    <row r="3" ht="19.5" customHeight="1">
      <c r="E3" s="31" t="s">
        <v>3</v>
      </c>
    </row>
    <row r="4" spans="1:5" ht="14.25">
      <c r="A4" s="116" t="s">
        <v>81</v>
      </c>
      <c r="B4" s="116"/>
      <c r="C4" s="117" t="s">
        <v>82</v>
      </c>
      <c r="D4" s="117"/>
      <c r="E4" s="117"/>
    </row>
    <row r="5" spans="1:5" ht="25.5" customHeight="1">
      <c r="A5" s="32" t="s">
        <v>48</v>
      </c>
      <c r="B5" s="32" t="s">
        <v>49</v>
      </c>
      <c r="C5" s="33" t="s">
        <v>74</v>
      </c>
      <c r="D5" s="33" t="s">
        <v>83</v>
      </c>
      <c r="E5" s="33" t="s">
        <v>84</v>
      </c>
    </row>
    <row r="6" spans="1:6" ht="27" customHeight="1">
      <c r="A6" s="116" t="s">
        <v>85</v>
      </c>
      <c r="B6" s="116"/>
      <c r="C6" s="86">
        <f>C7+C21+C49+C61</f>
        <v>1151.508665</v>
      </c>
      <c r="D6" s="86">
        <f>D7+D21+D49+D61</f>
        <v>1029.042665</v>
      </c>
      <c r="E6" s="86">
        <f>E7+E21+E49+E61</f>
        <v>122.46600000000001</v>
      </c>
      <c r="F6" s="35"/>
    </row>
    <row r="7" spans="1:6" ht="24.75" customHeight="1">
      <c r="A7" s="22">
        <v>301</v>
      </c>
      <c r="B7" s="36" t="s">
        <v>86</v>
      </c>
      <c r="C7" s="86">
        <f>SUM(C8:C20)</f>
        <v>973.4751650000001</v>
      </c>
      <c r="D7" s="86">
        <f>SUM(D8:D20)</f>
        <v>973.4751650000001</v>
      </c>
      <c r="E7" s="86">
        <f>SUM(E8:E20)</f>
        <v>0</v>
      </c>
      <c r="F7" s="37"/>
    </row>
    <row r="8" spans="1:6" ht="24.75" customHeight="1">
      <c r="A8" s="22">
        <v>30101</v>
      </c>
      <c r="B8" s="38" t="s">
        <v>87</v>
      </c>
      <c r="C8" s="34">
        <f>D8+E8</f>
        <v>236.928</v>
      </c>
      <c r="D8" s="34">
        <v>236.928</v>
      </c>
      <c r="E8" s="11" t="s">
        <v>14</v>
      </c>
      <c r="F8" s="39"/>
    </row>
    <row r="9" spans="1:6" ht="24.75" customHeight="1">
      <c r="A9" s="22">
        <v>30102</v>
      </c>
      <c r="B9" s="38" t="s">
        <v>88</v>
      </c>
      <c r="C9" s="34">
        <f aca="true" t="shared" si="0" ref="C9:C65">D9+E9</f>
        <v>272.961218</v>
      </c>
      <c r="D9" s="34">
        <v>272.961218</v>
      </c>
      <c r="E9" s="11" t="s">
        <v>14</v>
      </c>
      <c r="F9" s="39"/>
    </row>
    <row r="10" spans="1:6" ht="24.75" customHeight="1">
      <c r="A10" s="22">
        <v>30103</v>
      </c>
      <c r="B10" s="38" t="s">
        <v>89</v>
      </c>
      <c r="C10" s="34">
        <f t="shared" si="0"/>
        <v>104.686</v>
      </c>
      <c r="D10" s="34">
        <v>104.686</v>
      </c>
      <c r="E10" s="11" t="s">
        <v>14</v>
      </c>
      <c r="F10" s="39"/>
    </row>
    <row r="11" spans="1:6" ht="24.75" customHeight="1">
      <c r="A11" s="22">
        <v>30106</v>
      </c>
      <c r="B11" s="38" t="s">
        <v>90</v>
      </c>
      <c r="C11" s="34">
        <f t="shared" si="0"/>
        <v>0</v>
      </c>
      <c r="D11" s="11" t="s">
        <v>14</v>
      </c>
      <c r="E11" s="11" t="s">
        <v>14</v>
      </c>
      <c r="F11" s="37"/>
    </row>
    <row r="12" spans="1:6" ht="24.75" customHeight="1">
      <c r="A12" s="22">
        <v>30107</v>
      </c>
      <c r="B12" s="38" t="s">
        <v>91</v>
      </c>
      <c r="C12" s="34">
        <f t="shared" si="0"/>
        <v>0</v>
      </c>
      <c r="D12" s="11" t="s">
        <v>14</v>
      </c>
      <c r="E12" s="11" t="s">
        <v>14</v>
      </c>
      <c r="F12" s="37"/>
    </row>
    <row r="13" spans="1:6" ht="24.75" customHeight="1">
      <c r="A13" s="22">
        <v>30108</v>
      </c>
      <c r="B13" s="38" t="s">
        <v>92</v>
      </c>
      <c r="C13" s="34">
        <f t="shared" si="0"/>
        <v>89.1388</v>
      </c>
      <c r="D13" s="34">
        <v>89.1388</v>
      </c>
      <c r="E13" s="11" t="s">
        <v>14</v>
      </c>
      <c r="F13" s="39"/>
    </row>
    <row r="14" spans="1:6" ht="24.75" customHeight="1">
      <c r="A14" s="22">
        <v>30109</v>
      </c>
      <c r="B14" s="38" t="s">
        <v>93</v>
      </c>
      <c r="C14" s="34">
        <f t="shared" si="0"/>
        <v>35.65552</v>
      </c>
      <c r="D14" s="34">
        <v>35.65552</v>
      </c>
      <c r="E14" s="11" t="s">
        <v>14</v>
      </c>
      <c r="F14" s="39"/>
    </row>
    <row r="15" spans="1:6" ht="24.75" customHeight="1">
      <c r="A15" s="22">
        <v>30110</v>
      </c>
      <c r="B15" s="38" t="s">
        <v>94</v>
      </c>
      <c r="C15" s="34">
        <f t="shared" si="0"/>
        <v>35.65552</v>
      </c>
      <c r="D15" s="34">
        <v>35.65552</v>
      </c>
      <c r="E15" s="11" t="s">
        <v>14</v>
      </c>
      <c r="F15" s="39"/>
    </row>
    <row r="16" spans="1:6" ht="24.75" customHeight="1">
      <c r="A16" s="22">
        <v>30111</v>
      </c>
      <c r="B16" s="38" t="s">
        <v>58</v>
      </c>
      <c r="C16" s="34">
        <f t="shared" si="0"/>
        <v>35.07676</v>
      </c>
      <c r="D16" s="34">
        <v>35.07676</v>
      </c>
      <c r="E16" s="11" t="s">
        <v>14</v>
      </c>
      <c r="F16" s="39"/>
    </row>
    <row r="17" spans="1:6" ht="24.75" customHeight="1">
      <c r="A17" s="22">
        <v>30112</v>
      </c>
      <c r="B17" s="38" t="s">
        <v>95</v>
      </c>
      <c r="C17" s="34">
        <f t="shared" si="0"/>
        <v>6.595006</v>
      </c>
      <c r="D17" s="34">
        <v>6.595006</v>
      </c>
      <c r="E17" s="11" t="s">
        <v>14</v>
      </c>
      <c r="F17" s="39"/>
    </row>
    <row r="18" spans="1:6" ht="24.75" customHeight="1">
      <c r="A18" s="22">
        <v>30113</v>
      </c>
      <c r="B18" s="38" t="s">
        <v>62</v>
      </c>
      <c r="C18" s="34">
        <f t="shared" si="0"/>
        <v>62.13936</v>
      </c>
      <c r="D18" s="34">
        <v>62.13936</v>
      </c>
      <c r="E18" s="11" t="s">
        <v>14</v>
      </c>
      <c r="F18" s="39"/>
    </row>
    <row r="19" spans="1:6" ht="24.75" customHeight="1">
      <c r="A19" s="22">
        <v>30114</v>
      </c>
      <c r="B19" s="38" t="s">
        <v>96</v>
      </c>
      <c r="C19" s="34">
        <f t="shared" si="0"/>
        <v>0</v>
      </c>
      <c r="D19" s="11" t="s">
        <v>14</v>
      </c>
      <c r="E19" s="11" t="s">
        <v>14</v>
      </c>
      <c r="F19" s="37"/>
    </row>
    <row r="20" spans="1:6" ht="24.75" customHeight="1">
      <c r="A20" s="22">
        <v>30199</v>
      </c>
      <c r="B20" s="38" t="s">
        <v>97</v>
      </c>
      <c r="C20" s="34">
        <f t="shared" si="0"/>
        <v>94.638981</v>
      </c>
      <c r="D20" s="34">
        <v>94.638981</v>
      </c>
      <c r="E20" s="11" t="s">
        <v>14</v>
      </c>
      <c r="F20" s="39"/>
    </row>
    <row r="21" spans="1:6" ht="24.75" customHeight="1">
      <c r="A21" s="22">
        <v>302</v>
      </c>
      <c r="B21" s="36" t="s">
        <v>98</v>
      </c>
      <c r="C21" s="86">
        <f>SUM(C22:C48)</f>
        <v>134.67000000000002</v>
      </c>
      <c r="D21" s="86">
        <f>SUM(D22:D48)</f>
        <v>12.204</v>
      </c>
      <c r="E21" s="86">
        <f>SUM(E22:E48)</f>
        <v>122.46600000000001</v>
      </c>
      <c r="F21" s="37"/>
    </row>
    <row r="22" spans="1:6" ht="24.75" customHeight="1">
      <c r="A22" s="22">
        <v>30201</v>
      </c>
      <c r="B22" s="38" t="s">
        <v>99</v>
      </c>
      <c r="C22" s="34">
        <f t="shared" si="0"/>
        <v>34.4</v>
      </c>
      <c r="D22" s="11" t="s">
        <v>14</v>
      </c>
      <c r="E22" s="34">
        <v>34.4</v>
      </c>
      <c r="F22" s="39"/>
    </row>
    <row r="23" spans="1:6" ht="24.75" customHeight="1">
      <c r="A23" s="22">
        <v>30202</v>
      </c>
      <c r="B23" s="38" t="s">
        <v>100</v>
      </c>
      <c r="C23" s="34">
        <f t="shared" si="0"/>
        <v>0</v>
      </c>
      <c r="D23" s="11" t="s">
        <v>14</v>
      </c>
      <c r="E23" s="11" t="s">
        <v>14</v>
      </c>
      <c r="F23" s="37"/>
    </row>
    <row r="24" spans="1:6" ht="24.75" customHeight="1">
      <c r="A24" s="22">
        <v>30203</v>
      </c>
      <c r="B24" s="38" t="s">
        <v>101</v>
      </c>
      <c r="C24" s="34">
        <f t="shared" si="0"/>
        <v>0</v>
      </c>
      <c r="D24" s="11" t="s">
        <v>14</v>
      </c>
      <c r="E24" s="11" t="s">
        <v>14</v>
      </c>
      <c r="F24" s="37"/>
    </row>
    <row r="25" spans="1:6" ht="24.75" customHeight="1">
      <c r="A25" s="22">
        <v>30204</v>
      </c>
      <c r="B25" s="38" t="s">
        <v>102</v>
      </c>
      <c r="C25" s="34">
        <f t="shared" si="0"/>
        <v>0</v>
      </c>
      <c r="D25" s="11" t="s">
        <v>14</v>
      </c>
      <c r="E25" s="11" t="s">
        <v>14</v>
      </c>
      <c r="F25" s="37"/>
    </row>
    <row r="26" spans="1:6" ht="24.75" customHeight="1">
      <c r="A26" s="22">
        <v>30205</v>
      </c>
      <c r="B26" s="38" t="s">
        <v>103</v>
      </c>
      <c r="C26" s="34">
        <f t="shared" si="0"/>
        <v>0.3</v>
      </c>
      <c r="D26" s="11" t="s">
        <v>14</v>
      </c>
      <c r="E26" s="34">
        <v>0.3</v>
      </c>
      <c r="F26" s="39"/>
    </row>
    <row r="27" spans="1:6" ht="24.75" customHeight="1">
      <c r="A27" s="22">
        <v>30206</v>
      </c>
      <c r="B27" s="38" t="s">
        <v>104</v>
      </c>
      <c r="C27" s="34">
        <f t="shared" si="0"/>
        <v>4.1</v>
      </c>
      <c r="D27" s="11" t="s">
        <v>14</v>
      </c>
      <c r="E27" s="34">
        <v>4.1</v>
      </c>
      <c r="F27" s="39"/>
    </row>
    <row r="28" spans="1:6" ht="24.75" customHeight="1">
      <c r="A28" s="22">
        <v>30207</v>
      </c>
      <c r="B28" s="38" t="s">
        <v>105</v>
      </c>
      <c r="C28" s="34">
        <f t="shared" si="0"/>
        <v>1.5</v>
      </c>
      <c r="D28" s="11" t="s">
        <v>14</v>
      </c>
      <c r="E28" s="34">
        <v>1.5</v>
      </c>
      <c r="F28" s="39"/>
    </row>
    <row r="29" spans="1:6" ht="24.75" customHeight="1">
      <c r="A29" s="22">
        <v>30208</v>
      </c>
      <c r="B29" s="38" t="s">
        <v>106</v>
      </c>
      <c r="C29" s="34">
        <f t="shared" si="0"/>
        <v>10.516</v>
      </c>
      <c r="D29" s="11" t="s">
        <v>14</v>
      </c>
      <c r="E29" s="34">
        <v>10.516</v>
      </c>
      <c r="F29" s="39"/>
    </row>
    <row r="30" spans="1:6" ht="24.75" customHeight="1">
      <c r="A30" s="22">
        <v>30209</v>
      </c>
      <c r="B30" s="38" t="s">
        <v>107</v>
      </c>
      <c r="C30" s="34">
        <f t="shared" si="0"/>
        <v>0</v>
      </c>
      <c r="D30" s="11" t="s">
        <v>14</v>
      </c>
      <c r="E30" s="11" t="s">
        <v>14</v>
      </c>
      <c r="F30" s="37"/>
    </row>
    <row r="31" spans="1:6" ht="24.75" customHeight="1">
      <c r="A31" s="22">
        <v>30211</v>
      </c>
      <c r="B31" s="38" t="s">
        <v>108</v>
      </c>
      <c r="C31" s="34">
        <f t="shared" si="0"/>
        <v>23</v>
      </c>
      <c r="D31" s="11" t="s">
        <v>14</v>
      </c>
      <c r="E31" s="34">
        <v>23</v>
      </c>
      <c r="F31" s="39"/>
    </row>
    <row r="32" spans="1:6" ht="24.75" customHeight="1">
      <c r="A32" s="22">
        <v>30212</v>
      </c>
      <c r="B32" s="38" t="s">
        <v>109</v>
      </c>
      <c r="C32" s="34">
        <f t="shared" si="0"/>
        <v>0</v>
      </c>
      <c r="D32" s="11" t="s">
        <v>14</v>
      </c>
      <c r="E32" s="11" t="s">
        <v>14</v>
      </c>
      <c r="F32" s="37"/>
    </row>
    <row r="33" spans="1:6" ht="24.75" customHeight="1">
      <c r="A33" s="22">
        <v>30213</v>
      </c>
      <c r="B33" s="38" t="s">
        <v>110</v>
      </c>
      <c r="C33" s="34">
        <f t="shared" si="0"/>
        <v>0</v>
      </c>
      <c r="D33" s="11" t="s">
        <v>14</v>
      </c>
      <c r="E33" s="11" t="s">
        <v>14</v>
      </c>
      <c r="F33" s="37"/>
    </row>
    <row r="34" spans="1:6" ht="24.75" customHeight="1">
      <c r="A34" s="22">
        <v>30214</v>
      </c>
      <c r="B34" s="38" t="s">
        <v>111</v>
      </c>
      <c r="C34" s="34">
        <f t="shared" si="0"/>
        <v>0</v>
      </c>
      <c r="D34" s="11" t="s">
        <v>14</v>
      </c>
      <c r="E34" s="11" t="s">
        <v>14</v>
      </c>
      <c r="F34" s="37"/>
    </row>
    <row r="35" spans="1:6" ht="24.75" customHeight="1">
      <c r="A35" s="22">
        <v>30215</v>
      </c>
      <c r="B35" s="38" t="s">
        <v>112</v>
      </c>
      <c r="C35" s="34">
        <f t="shared" si="0"/>
        <v>0</v>
      </c>
      <c r="D35" s="11" t="s">
        <v>14</v>
      </c>
      <c r="E35" s="11" t="s">
        <v>14</v>
      </c>
      <c r="F35" s="37"/>
    </row>
    <row r="36" spans="1:6" ht="24.75" customHeight="1">
      <c r="A36" s="22">
        <v>30216</v>
      </c>
      <c r="B36" s="38" t="s">
        <v>113</v>
      </c>
      <c r="C36" s="34">
        <f t="shared" si="0"/>
        <v>0</v>
      </c>
      <c r="D36" s="11" t="s">
        <v>14</v>
      </c>
      <c r="E36" s="11" t="s">
        <v>14</v>
      </c>
      <c r="F36" s="37"/>
    </row>
    <row r="37" spans="1:6" ht="24.75" customHeight="1">
      <c r="A37" s="22">
        <v>30217</v>
      </c>
      <c r="B37" s="38" t="s">
        <v>114</v>
      </c>
      <c r="C37" s="34">
        <f t="shared" si="0"/>
        <v>0</v>
      </c>
      <c r="D37" s="11" t="s">
        <v>14</v>
      </c>
      <c r="E37" s="11" t="s">
        <v>14</v>
      </c>
      <c r="F37" s="37"/>
    </row>
    <row r="38" spans="1:6" ht="24.75" customHeight="1">
      <c r="A38" s="22">
        <v>30218</v>
      </c>
      <c r="B38" s="38" t="s">
        <v>115</v>
      </c>
      <c r="C38" s="34">
        <f t="shared" si="0"/>
        <v>0</v>
      </c>
      <c r="D38" s="11" t="s">
        <v>14</v>
      </c>
      <c r="E38" s="11" t="s">
        <v>14</v>
      </c>
      <c r="F38" s="37"/>
    </row>
    <row r="39" spans="1:6" ht="24.75" customHeight="1">
      <c r="A39" s="22">
        <v>30224</v>
      </c>
      <c r="B39" s="38" t="s">
        <v>116</v>
      </c>
      <c r="C39" s="34">
        <f t="shared" si="0"/>
        <v>0</v>
      </c>
      <c r="D39" s="11" t="s">
        <v>14</v>
      </c>
      <c r="E39" s="11" t="s">
        <v>14</v>
      </c>
      <c r="F39" s="37"/>
    </row>
    <row r="40" spans="1:6" ht="24.75" customHeight="1">
      <c r="A40" s="22">
        <v>30225</v>
      </c>
      <c r="B40" s="38" t="s">
        <v>117</v>
      </c>
      <c r="C40" s="34">
        <f t="shared" si="0"/>
        <v>0</v>
      </c>
      <c r="D40" s="11" t="s">
        <v>14</v>
      </c>
      <c r="E40" s="11" t="s">
        <v>14</v>
      </c>
      <c r="F40" s="37"/>
    </row>
    <row r="41" spans="1:6" ht="24.75" customHeight="1">
      <c r="A41" s="22">
        <v>30226</v>
      </c>
      <c r="B41" s="38" t="s">
        <v>118</v>
      </c>
      <c r="C41" s="34">
        <f t="shared" si="0"/>
        <v>0</v>
      </c>
      <c r="D41" s="11" t="s">
        <v>14</v>
      </c>
      <c r="E41" s="11" t="s">
        <v>14</v>
      </c>
      <c r="F41" s="37"/>
    </row>
    <row r="42" spans="1:6" ht="24.75" customHeight="1">
      <c r="A42" s="22">
        <v>30227</v>
      </c>
      <c r="B42" s="38" t="s">
        <v>119</v>
      </c>
      <c r="C42" s="34">
        <f t="shared" si="0"/>
        <v>0</v>
      </c>
      <c r="D42" s="11" t="s">
        <v>14</v>
      </c>
      <c r="E42" s="11" t="s">
        <v>14</v>
      </c>
      <c r="F42" s="37"/>
    </row>
    <row r="43" spans="1:6" ht="24.75" customHeight="1">
      <c r="A43" s="22">
        <v>30228</v>
      </c>
      <c r="B43" s="38" t="s">
        <v>120</v>
      </c>
      <c r="C43" s="34">
        <f t="shared" si="0"/>
        <v>0</v>
      </c>
      <c r="D43" s="11" t="s">
        <v>14</v>
      </c>
      <c r="E43" s="11" t="s">
        <v>14</v>
      </c>
      <c r="F43" s="37"/>
    </row>
    <row r="44" spans="1:6" ht="24.75" customHeight="1">
      <c r="A44" s="22">
        <v>30229</v>
      </c>
      <c r="B44" s="38" t="s">
        <v>121</v>
      </c>
      <c r="C44" s="34">
        <f t="shared" si="0"/>
        <v>0</v>
      </c>
      <c r="D44" s="11" t="s">
        <v>14</v>
      </c>
      <c r="E44" s="11" t="s">
        <v>14</v>
      </c>
      <c r="F44" s="37"/>
    </row>
    <row r="45" spans="1:6" ht="24.75" customHeight="1">
      <c r="A45" s="22">
        <v>30231</v>
      </c>
      <c r="B45" s="38" t="s">
        <v>122</v>
      </c>
      <c r="C45" s="34">
        <f t="shared" si="0"/>
        <v>30.75</v>
      </c>
      <c r="D45" s="11" t="s">
        <v>14</v>
      </c>
      <c r="E45" s="34">
        <v>30.75</v>
      </c>
      <c r="F45" s="39"/>
    </row>
    <row r="46" spans="1:6" ht="24.75" customHeight="1">
      <c r="A46" s="22">
        <v>30239</v>
      </c>
      <c r="B46" s="38" t="s">
        <v>123</v>
      </c>
      <c r="C46" s="34">
        <f t="shared" si="0"/>
        <v>12.204</v>
      </c>
      <c r="D46" s="34">
        <v>12.204</v>
      </c>
      <c r="E46" s="11" t="s">
        <v>14</v>
      </c>
      <c r="F46" s="39"/>
    </row>
    <row r="47" spans="1:6" ht="24.75" customHeight="1">
      <c r="A47" s="22">
        <v>30240</v>
      </c>
      <c r="B47" s="38" t="s">
        <v>124</v>
      </c>
      <c r="C47" s="34">
        <f t="shared" si="0"/>
        <v>0</v>
      </c>
      <c r="D47" s="11" t="s">
        <v>14</v>
      </c>
      <c r="E47" s="11" t="s">
        <v>14</v>
      </c>
      <c r="F47" s="37"/>
    </row>
    <row r="48" spans="1:6" ht="24.75" customHeight="1">
      <c r="A48" s="22">
        <v>30299</v>
      </c>
      <c r="B48" s="38" t="s">
        <v>125</v>
      </c>
      <c r="C48" s="34">
        <f t="shared" si="0"/>
        <v>17.9</v>
      </c>
      <c r="D48" s="11" t="s">
        <v>14</v>
      </c>
      <c r="E48" s="34">
        <v>17.9</v>
      </c>
      <c r="F48" s="39"/>
    </row>
    <row r="49" spans="1:6" ht="24.75" customHeight="1">
      <c r="A49" s="22">
        <v>303</v>
      </c>
      <c r="B49" s="36" t="s">
        <v>126</v>
      </c>
      <c r="C49" s="86">
        <f>SUM(C50:C60)</f>
        <v>43.363499999999995</v>
      </c>
      <c r="D49" s="86">
        <f>SUM(D50:D60)</f>
        <v>43.363499999999995</v>
      </c>
      <c r="E49" s="86">
        <f>SUM(E50:E60)</f>
        <v>0</v>
      </c>
      <c r="F49" s="37"/>
    </row>
    <row r="50" spans="1:6" ht="24.75" customHeight="1">
      <c r="A50" s="22">
        <v>30301</v>
      </c>
      <c r="B50" s="38" t="s">
        <v>127</v>
      </c>
      <c r="C50" s="34">
        <f t="shared" si="0"/>
        <v>14.7555</v>
      </c>
      <c r="D50" s="34">
        <v>14.7555</v>
      </c>
      <c r="E50" s="11" t="s">
        <v>14</v>
      </c>
      <c r="F50" s="39"/>
    </row>
    <row r="51" spans="1:6" ht="24.75" customHeight="1">
      <c r="A51" s="22">
        <v>30302</v>
      </c>
      <c r="B51" s="38" t="s">
        <v>128</v>
      </c>
      <c r="C51" s="34">
        <f t="shared" si="0"/>
        <v>27</v>
      </c>
      <c r="D51" s="34">
        <v>27</v>
      </c>
      <c r="E51" s="11" t="s">
        <v>14</v>
      </c>
      <c r="F51" s="39"/>
    </row>
    <row r="52" spans="1:6" ht="24.75" customHeight="1">
      <c r="A52" s="22">
        <v>30303</v>
      </c>
      <c r="B52" s="38" t="s">
        <v>129</v>
      </c>
      <c r="C52" s="34">
        <f t="shared" si="0"/>
        <v>0</v>
      </c>
      <c r="D52" s="11" t="s">
        <v>14</v>
      </c>
      <c r="E52" s="11" t="s">
        <v>14</v>
      </c>
      <c r="F52" s="37"/>
    </row>
    <row r="53" spans="1:6" ht="24.75" customHeight="1">
      <c r="A53" s="22">
        <v>30304</v>
      </c>
      <c r="B53" s="38" t="s">
        <v>130</v>
      </c>
      <c r="C53" s="34">
        <f t="shared" si="0"/>
        <v>0</v>
      </c>
      <c r="D53" s="11" t="s">
        <v>14</v>
      </c>
      <c r="E53" s="11" t="s">
        <v>14</v>
      </c>
      <c r="F53" s="37"/>
    </row>
    <row r="54" spans="1:6" ht="24.75" customHeight="1">
      <c r="A54" s="22">
        <v>30305</v>
      </c>
      <c r="B54" s="38" t="s">
        <v>131</v>
      </c>
      <c r="C54" s="34">
        <f t="shared" si="0"/>
        <v>1.608</v>
      </c>
      <c r="D54" s="34">
        <v>1.608</v>
      </c>
      <c r="E54" s="11" t="s">
        <v>14</v>
      </c>
      <c r="F54" s="39"/>
    </row>
    <row r="55" spans="1:6" ht="24.75" customHeight="1">
      <c r="A55" s="22">
        <v>30306</v>
      </c>
      <c r="B55" s="38" t="s">
        <v>132</v>
      </c>
      <c r="C55" s="34">
        <f t="shared" si="0"/>
        <v>0</v>
      </c>
      <c r="D55" s="11" t="s">
        <v>14</v>
      </c>
      <c r="E55" s="11" t="s">
        <v>14</v>
      </c>
      <c r="F55" s="37"/>
    </row>
    <row r="56" spans="1:6" ht="24.75" customHeight="1">
      <c r="A56" s="22">
        <v>30307</v>
      </c>
      <c r="B56" s="38" t="s">
        <v>133</v>
      </c>
      <c r="C56" s="34">
        <f t="shared" si="0"/>
        <v>0</v>
      </c>
      <c r="D56" s="11" t="s">
        <v>14</v>
      </c>
      <c r="E56" s="11" t="s">
        <v>14</v>
      </c>
      <c r="F56" s="37"/>
    </row>
    <row r="57" spans="1:6" ht="24.75" customHeight="1">
      <c r="A57" s="22">
        <v>30308</v>
      </c>
      <c r="B57" s="38" t="s">
        <v>134</v>
      </c>
      <c r="C57" s="34">
        <f t="shared" si="0"/>
        <v>0</v>
      </c>
      <c r="D57" s="11" t="s">
        <v>14</v>
      </c>
      <c r="E57" s="11" t="s">
        <v>14</v>
      </c>
      <c r="F57" s="35"/>
    </row>
    <row r="58" spans="1:6" ht="24.75" customHeight="1">
      <c r="A58" s="22">
        <v>30309</v>
      </c>
      <c r="B58" s="38" t="s">
        <v>135</v>
      </c>
      <c r="C58" s="34">
        <f t="shared" si="0"/>
        <v>0</v>
      </c>
      <c r="D58" s="11" t="s">
        <v>14</v>
      </c>
      <c r="E58" s="11" t="s">
        <v>14</v>
      </c>
      <c r="F58" s="35"/>
    </row>
    <row r="59" spans="1:6" ht="24.75" customHeight="1">
      <c r="A59" s="22">
        <v>30310</v>
      </c>
      <c r="B59" s="38" t="s">
        <v>136</v>
      </c>
      <c r="C59" s="34">
        <f t="shared" si="0"/>
        <v>0</v>
      </c>
      <c r="D59" s="11" t="s">
        <v>14</v>
      </c>
      <c r="E59" s="11" t="s">
        <v>14</v>
      </c>
      <c r="F59" s="35"/>
    </row>
    <row r="60" spans="1:6" ht="24.75" customHeight="1">
      <c r="A60" s="22">
        <v>30399</v>
      </c>
      <c r="B60" s="38" t="s">
        <v>137</v>
      </c>
      <c r="C60" s="34">
        <f t="shared" si="0"/>
        <v>0</v>
      </c>
      <c r="D60" s="11" t="s">
        <v>14</v>
      </c>
      <c r="E60" s="11" t="s">
        <v>14</v>
      </c>
      <c r="F60" s="35"/>
    </row>
    <row r="61" spans="1:6" ht="24.75" customHeight="1">
      <c r="A61" s="22">
        <v>310</v>
      </c>
      <c r="B61" s="36" t="s">
        <v>138</v>
      </c>
      <c r="C61" s="86">
        <f>SUM(C62:C65)</f>
        <v>0</v>
      </c>
      <c r="D61" s="86">
        <f>SUM(D62:D65)</f>
        <v>0</v>
      </c>
      <c r="E61" s="86">
        <f>SUM(E62:E65)</f>
        <v>0</v>
      </c>
      <c r="F61" s="35"/>
    </row>
    <row r="62" spans="1:6" ht="24.75" customHeight="1">
      <c r="A62" s="22">
        <v>31002</v>
      </c>
      <c r="B62" s="38" t="s">
        <v>139</v>
      </c>
      <c r="C62" s="34">
        <f t="shared" si="0"/>
        <v>0</v>
      </c>
      <c r="D62" s="11" t="s">
        <v>14</v>
      </c>
      <c r="E62" s="11" t="s">
        <v>14</v>
      </c>
      <c r="F62" s="35"/>
    </row>
    <row r="63" spans="1:6" ht="24.75" customHeight="1">
      <c r="A63" s="22">
        <v>31003</v>
      </c>
      <c r="B63" s="38" t="s">
        <v>140</v>
      </c>
      <c r="C63" s="34">
        <f t="shared" si="0"/>
        <v>0</v>
      </c>
      <c r="D63" s="11" t="s">
        <v>14</v>
      </c>
      <c r="E63" s="11" t="s">
        <v>14</v>
      </c>
      <c r="F63" s="35"/>
    </row>
    <row r="64" spans="1:6" ht="24.75" customHeight="1">
      <c r="A64" s="22">
        <v>31007</v>
      </c>
      <c r="B64" s="38" t="s">
        <v>141</v>
      </c>
      <c r="C64" s="34">
        <f t="shared" si="0"/>
        <v>0</v>
      </c>
      <c r="D64" s="11" t="s">
        <v>14</v>
      </c>
      <c r="E64" s="11" t="s">
        <v>14</v>
      </c>
      <c r="F64" s="35"/>
    </row>
    <row r="65" spans="1:6" ht="24.75" customHeight="1">
      <c r="A65" s="22">
        <v>31099</v>
      </c>
      <c r="B65" s="38" t="s">
        <v>142</v>
      </c>
      <c r="C65" s="34">
        <f t="shared" si="0"/>
        <v>0</v>
      </c>
      <c r="D65" s="11" t="s">
        <v>14</v>
      </c>
      <c r="E65" s="11" t="s">
        <v>14</v>
      </c>
      <c r="F65" s="35"/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showZeros="0" zoomScalePageLayoutView="0" workbookViewId="0" topLeftCell="A1">
      <selection activeCell="F13" sqref="F13"/>
    </sheetView>
  </sheetViews>
  <sheetFormatPr defaultColWidth="9.00390625" defaultRowHeight="14.25"/>
  <cols>
    <col min="1" max="16384" width="9.00390625" style="29" customWidth="1"/>
  </cols>
  <sheetData>
    <row r="1" ht="23.25" customHeight="1">
      <c r="A1" s="29" t="s">
        <v>143</v>
      </c>
    </row>
    <row r="2" spans="1:24" s="27" customFormat="1" ht="30.75" customHeight="1">
      <c r="A2" s="118" t="s">
        <v>144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ht="20.25" customHeight="1">
      <c r="W3" s="29" t="s">
        <v>3</v>
      </c>
    </row>
    <row r="4" spans="1:24" s="28" customFormat="1" ht="24.75" customHeight="1">
      <c r="A4" s="119" t="s">
        <v>145</v>
      </c>
      <c r="B4" s="119"/>
      <c r="C4" s="119"/>
      <c r="D4" s="119"/>
      <c r="E4" s="119"/>
      <c r="F4" s="119"/>
      <c r="G4" s="119"/>
      <c r="H4" s="119"/>
      <c r="I4" s="119" t="s">
        <v>71</v>
      </c>
      <c r="J4" s="119"/>
      <c r="K4" s="119"/>
      <c r="L4" s="119"/>
      <c r="M4" s="119"/>
      <c r="N4" s="119"/>
      <c r="O4" s="119"/>
      <c r="P4" s="119"/>
      <c r="Q4" s="119" t="s">
        <v>72</v>
      </c>
      <c r="R4" s="119"/>
      <c r="S4" s="119"/>
      <c r="T4" s="119"/>
      <c r="U4" s="119"/>
      <c r="V4" s="119"/>
      <c r="W4" s="119"/>
      <c r="X4" s="119"/>
    </row>
    <row r="5" spans="1:24" s="28" customFormat="1" ht="24.75" customHeight="1">
      <c r="A5" s="119" t="s">
        <v>74</v>
      </c>
      <c r="B5" s="119" t="s">
        <v>146</v>
      </c>
      <c r="C5" s="119" t="s">
        <v>147</v>
      </c>
      <c r="D5" s="119"/>
      <c r="E5" s="119"/>
      <c r="F5" s="120" t="s">
        <v>114</v>
      </c>
      <c r="G5" s="120" t="s">
        <v>112</v>
      </c>
      <c r="H5" s="119" t="s">
        <v>113</v>
      </c>
      <c r="I5" s="119" t="s">
        <v>74</v>
      </c>
      <c r="J5" s="119" t="s">
        <v>146</v>
      </c>
      <c r="K5" s="119" t="s">
        <v>147</v>
      </c>
      <c r="L5" s="119"/>
      <c r="M5" s="119"/>
      <c r="N5" s="120" t="s">
        <v>114</v>
      </c>
      <c r="O5" s="120" t="s">
        <v>112</v>
      </c>
      <c r="P5" s="119" t="s">
        <v>113</v>
      </c>
      <c r="Q5" s="119" t="s">
        <v>74</v>
      </c>
      <c r="R5" s="119" t="s">
        <v>146</v>
      </c>
      <c r="S5" s="119" t="s">
        <v>147</v>
      </c>
      <c r="T5" s="119"/>
      <c r="U5" s="119"/>
      <c r="V5" s="119" t="s">
        <v>114</v>
      </c>
      <c r="W5" s="120" t="s">
        <v>112</v>
      </c>
      <c r="X5" s="119" t="s">
        <v>113</v>
      </c>
    </row>
    <row r="6" spans="1:24" s="28" customFormat="1" ht="51.75" customHeight="1">
      <c r="A6" s="119"/>
      <c r="B6" s="119"/>
      <c r="C6" s="30" t="s">
        <v>9</v>
      </c>
      <c r="D6" s="30" t="s">
        <v>148</v>
      </c>
      <c r="E6" s="30" t="s">
        <v>149</v>
      </c>
      <c r="F6" s="121"/>
      <c r="G6" s="121"/>
      <c r="H6" s="119"/>
      <c r="I6" s="119"/>
      <c r="J6" s="119"/>
      <c r="K6" s="30" t="s">
        <v>9</v>
      </c>
      <c r="L6" s="30" t="s">
        <v>148</v>
      </c>
      <c r="M6" s="30" t="s">
        <v>149</v>
      </c>
      <c r="N6" s="121"/>
      <c r="O6" s="121"/>
      <c r="P6" s="119"/>
      <c r="Q6" s="119"/>
      <c r="R6" s="119"/>
      <c r="S6" s="30" t="s">
        <v>9</v>
      </c>
      <c r="T6" s="30" t="s">
        <v>148</v>
      </c>
      <c r="U6" s="30" t="s">
        <v>149</v>
      </c>
      <c r="V6" s="119"/>
      <c r="W6" s="121"/>
      <c r="X6" s="119"/>
    </row>
    <row r="7" spans="1:24" s="88" customFormat="1" ht="24.75" customHeight="1">
      <c r="A7" s="87">
        <f>B7+C7+F7+G7+H7</f>
        <v>15</v>
      </c>
      <c r="B7" s="11" t="s">
        <v>14</v>
      </c>
      <c r="C7" s="87">
        <f>D7+E7</f>
        <v>15</v>
      </c>
      <c r="D7" s="11" t="s">
        <v>14</v>
      </c>
      <c r="E7" s="87">
        <v>15</v>
      </c>
      <c r="F7" s="11" t="s">
        <v>14</v>
      </c>
      <c r="G7" s="11" t="s">
        <v>14</v>
      </c>
      <c r="H7" s="11" t="s">
        <v>14</v>
      </c>
      <c r="I7" s="87">
        <f>J7+K7+N7+O7+P7</f>
        <v>16.7032</v>
      </c>
      <c r="J7" s="11" t="s">
        <v>14</v>
      </c>
      <c r="K7" s="87">
        <f>L7+M7</f>
        <v>15</v>
      </c>
      <c r="L7" s="11" t="s">
        <v>14</v>
      </c>
      <c r="M7" s="87">
        <v>15</v>
      </c>
      <c r="N7" s="87">
        <v>0.7968</v>
      </c>
      <c r="O7" s="87">
        <v>0.7624</v>
      </c>
      <c r="P7" s="87">
        <v>0.144</v>
      </c>
      <c r="Q7" s="87">
        <f>R7+S7+V7+W7+X7</f>
        <v>30.75</v>
      </c>
      <c r="R7" s="11" t="s">
        <v>14</v>
      </c>
      <c r="S7" s="87">
        <f>T7+U7</f>
        <v>30.75</v>
      </c>
      <c r="T7" s="11" t="s">
        <v>14</v>
      </c>
      <c r="U7" s="87">
        <v>30.75</v>
      </c>
      <c r="V7" s="11" t="s">
        <v>14</v>
      </c>
      <c r="W7" s="11" t="s">
        <v>14</v>
      </c>
      <c r="X7" s="11" t="s">
        <v>14</v>
      </c>
    </row>
  </sheetData>
  <sheetProtection/>
  <mergeCells count="22">
    <mergeCell ref="P5:P6"/>
    <mergeCell ref="Q5:Q6"/>
    <mergeCell ref="R5:R6"/>
    <mergeCell ref="V5:V6"/>
    <mergeCell ref="W5:W6"/>
    <mergeCell ref="X5:X6"/>
    <mergeCell ref="G5:G6"/>
    <mergeCell ref="H5:H6"/>
    <mergeCell ref="I5:I6"/>
    <mergeCell ref="J5:J6"/>
    <mergeCell ref="N5:N6"/>
    <mergeCell ref="O5:O6"/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showZeros="0" zoomScalePageLayoutView="0" workbookViewId="0" topLeftCell="A1">
      <selection activeCell="B17" sqref="B17"/>
    </sheetView>
  </sheetViews>
  <sheetFormatPr defaultColWidth="9.00390625" defaultRowHeight="14.25"/>
  <cols>
    <col min="1" max="1" width="9.00390625" style="14" customWidth="1"/>
    <col min="2" max="2" width="14.375" style="14" customWidth="1"/>
    <col min="3" max="3" width="10.25390625" style="14" customWidth="1"/>
    <col min="4" max="4" width="9.00390625" style="14" customWidth="1"/>
    <col min="5" max="5" width="10.125" style="14" customWidth="1"/>
    <col min="6" max="6" width="11.875" style="14" customWidth="1"/>
    <col min="7" max="7" width="16.50390625" style="14" customWidth="1"/>
    <col min="8" max="8" width="14.75390625" style="14" customWidth="1"/>
    <col min="9" max="9" width="13.25390625" style="14" customWidth="1"/>
    <col min="10" max="10" width="21.25390625" style="14" customWidth="1"/>
    <col min="11" max="11" width="16.00390625" style="14" customWidth="1"/>
    <col min="12" max="12" width="9.00390625" style="14" customWidth="1"/>
    <col min="13" max="13" width="19.75390625" style="14" customWidth="1"/>
    <col min="14" max="14" width="15.50390625" style="14" customWidth="1"/>
    <col min="15" max="16384" width="9.00390625" style="14" customWidth="1"/>
  </cols>
  <sheetData>
    <row r="1" ht="14.25">
      <c r="A1" s="14" t="s">
        <v>150</v>
      </c>
    </row>
    <row r="2" spans="1:14" s="12" customFormat="1" ht="38.25" customHeight="1">
      <c r="A2" s="103" t="s">
        <v>151</v>
      </c>
      <c r="B2" s="103"/>
      <c r="C2" s="103"/>
      <c r="D2" s="103"/>
      <c r="E2" s="103"/>
      <c r="F2" s="103"/>
      <c r="G2" s="103"/>
      <c r="H2" s="103"/>
      <c r="I2" s="103"/>
      <c r="J2" s="103"/>
      <c r="K2" s="20"/>
      <c r="L2" s="20"/>
      <c r="M2" s="20"/>
      <c r="N2" s="20"/>
    </row>
    <row r="3" ht="14.25">
      <c r="J3" s="14" t="s">
        <v>3</v>
      </c>
    </row>
    <row r="4" spans="1:10" ht="19.5" customHeight="1">
      <c r="A4" s="122" t="s">
        <v>43</v>
      </c>
      <c r="B4" s="122"/>
      <c r="C4" s="122" t="s">
        <v>71</v>
      </c>
      <c r="D4" s="122" t="s">
        <v>72</v>
      </c>
      <c r="E4" s="122"/>
      <c r="F4" s="122"/>
      <c r="G4" s="122"/>
      <c r="H4" s="122"/>
      <c r="I4" s="122" t="s">
        <v>73</v>
      </c>
      <c r="J4" s="122"/>
    </row>
    <row r="5" spans="1:10" ht="19.5" customHeight="1">
      <c r="A5" s="126" t="s">
        <v>48</v>
      </c>
      <c r="B5" s="126" t="s">
        <v>49</v>
      </c>
      <c r="C5" s="122"/>
      <c r="D5" s="126" t="s">
        <v>74</v>
      </c>
      <c r="E5" s="123" t="s">
        <v>75</v>
      </c>
      <c r="F5" s="124"/>
      <c r="G5" s="125"/>
      <c r="H5" s="126" t="s">
        <v>76</v>
      </c>
      <c r="I5" s="126" t="s">
        <v>77</v>
      </c>
      <c r="J5" s="126" t="s">
        <v>78</v>
      </c>
    </row>
    <row r="6" spans="1:10" ht="19.5" customHeight="1">
      <c r="A6" s="127"/>
      <c r="B6" s="127"/>
      <c r="C6" s="122"/>
      <c r="D6" s="127"/>
      <c r="E6" s="22" t="s">
        <v>9</v>
      </c>
      <c r="F6" s="22" t="s">
        <v>152</v>
      </c>
      <c r="G6" s="22" t="s">
        <v>153</v>
      </c>
      <c r="H6" s="127"/>
      <c r="I6" s="127"/>
      <c r="J6" s="127"/>
    </row>
    <row r="7" spans="1:10" ht="19.5" customHeight="1">
      <c r="A7" s="23"/>
      <c r="B7" s="23"/>
      <c r="C7" s="24"/>
      <c r="D7" s="24">
        <f>E7+H7</f>
        <v>0</v>
      </c>
      <c r="E7" s="24">
        <f>F7+G7</f>
        <v>0</v>
      </c>
      <c r="F7" s="24"/>
      <c r="G7" s="24"/>
      <c r="H7" s="24"/>
      <c r="I7" s="25">
        <f>D7-C7</f>
        <v>0</v>
      </c>
      <c r="J7" s="26"/>
    </row>
    <row r="8" spans="1:10" ht="19.5" customHeight="1">
      <c r="A8" s="23"/>
      <c r="B8" s="23"/>
      <c r="C8" s="24"/>
      <c r="D8" s="24">
        <f aca="true" t="shared" si="0" ref="D8:D14">E8+H8</f>
        <v>0</v>
      </c>
      <c r="E8" s="24">
        <f aca="true" t="shared" si="1" ref="E8:E14">F8+G8</f>
        <v>0</v>
      </c>
      <c r="F8" s="24"/>
      <c r="G8" s="24"/>
      <c r="H8" s="24"/>
      <c r="I8" s="25">
        <f aca="true" t="shared" si="2" ref="I8:I14">D8-C8</f>
        <v>0</v>
      </c>
      <c r="J8" s="26"/>
    </row>
    <row r="9" spans="1:10" ht="19.5" customHeight="1">
      <c r="A9" s="23"/>
      <c r="B9" s="23"/>
      <c r="C9" s="24"/>
      <c r="D9" s="24">
        <f t="shared" si="0"/>
        <v>0</v>
      </c>
      <c r="E9" s="24">
        <f t="shared" si="1"/>
        <v>0</v>
      </c>
      <c r="F9" s="24"/>
      <c r="G9" s="24"/>
      <c r="H9" s="24"/>
      <c r="I9" s="25">
        <f t="shared" si="2"/>
        <v>0</v>
      </c>
      <c r="J9" s="26"/>
    </row>
    <row r="10" spans="1:10" ht="19.5" customHeight="1">
      <c r="A10" s="23"/>
      <c r="B10" s="23"/>
      <c r="C10" s="24"/>
      <c r="D10" s="24">
        <f t="shared" si="0"/>
        <v>0</v>
      </c>
      <c r="E10" s="24">
        <f t="shared" si="1"/>
        <v>0</v>
      </c>
      <c r="F10" s="24"/>
      <c r="G10" s="24"/>
      <c r="H10" s="24"/>
      <c r="I10" s="25">
        <f t="shared" si="2"/>
        <v>0</v>
      </c>
      <c r="J10" s="26"/>
    </row>
    <row r="11" spans="1:10" ht="19.5" customHeight="1">
      <c r="A11" s="23"/>
      <c r="B11" s="23"/>
      <c r="C11" s="24"/>
      <c r="D11" s="24">
        <f t="shared" si="0"/>
        <v>0</v>
      </c>
      <c r="E11" s="24">
        <f t="shared" si="1"/>
        <v>0</v>
      </c>
      <c r="F11" s="24"/>
      <c r="G11" s="24"/>
      <c r="H11" s="24"/>
      <c r="I11" s="25">
        <f t="shared" si="2"/>
        <v>0</v>
      </c>
      <c r="J11" s="26"/>
    </row>
    <row r="12" spans="1:10" ht="19.5" customHeight="1">
      <c r="A12" s="23"/>
      <c r="B12" s="23"/>
      <c r="C12" s="24"/>
      <c r="D12" s="24">
        <f t="shared" si="0"/>
        <v>0</v>
      </c>
      <c r="E12" s="24">
        <f t="shared" si="1"/>
        <v>0</v>
      </c>
      <c r="F12" s="24"/>
      <c r="G12" s="24"/>
      <c r="H12" s="24"/>
      <c r="I12" s="25">
        <f t="shared" si="2"/>
        <v>0</v>
      </c>
      <c r="J12" s="26"/>
    </row>
    <row r="13" spans="1:10" ht="19.5" customHeight="1">
      <c r="A13" s="23"/>
      <c r="B13" s="23"/>
      <c r="C13" s="24"/>
      <c r="D13" s="24">
        <f t="shared" si="0"/>
        <v>0</v>
      </c>
      <c r="E13" s="24">
        <f t="shared" si="1"/>
        <v>0</v>
      </c>
      <c r="F13" s="24"/>
      <c r="G13" s="24"/>
      <c r="H13" s="24"/>
      <c r="I13" s="25">
        <f t="shared" si="2"/>
        <v>0</v>
      </c>
      <c r="J13" s="26"/>
    </row>
    <row r="14" spans="1:10" ht="19.5" customHeight="1">
      <c r="A14" s="23"/>
      <c r="B14" s="23"/>
      <c r="C14" s="24"/>
      <c r="D14" s="24">
        <f t="shared" si="0"/>
        <v>0</v>
      </c>
      <c r="E14" s="24">
        <f t="shared" si="1"/>
        <v>0</v>
      </c>
      <c r="F14" s="24"/>
      <c r="G14" s="24"/>
      <c r="H14" s="24"/>
      <c r="I14" s="25">
        <f t="shared" si="2"/>
        <v>0</v>
      </c>
      <c r="J14" s="26"/>
    </row>
    <row r="15" ht="14.25">
      <c r="A15" s="89" t="s">
        <v>248</v>
      </c>
    </row>
  </sheetData>
  <sheetProtection/>
  <mergeCells count="12">
    <mergeCell ref="I5:I6"/>
    <mergeCell ref="J5:J6"/>
    <mergeCell ref="A2:J2"/>
    <mergeCell ref="A4:B4"/>
    <mergeCell ref="D4:H4"/>
    <mergeCell ref="I4:J4"/>
    <mergeCell ref="E5:G5"/>
    <mergeCell ref="A5:A6"/>
    <mergeCell ref="B5:B6"/>
    <mergeCell ref="C4:C6"/>
    <mergeCell ref="D5:D6"/>
    <mergeCell ref="H5:H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PageLayoutView="0" workbookViewId="0" topLeftCell="A4">
      <selection activeCell="B52" sqref="B52"/>
    </sheetView>
  </sheetViews>
  <sheetFormatPr defaultColWidth="9.00390625" defaultRowHeight="14.25"/>
  <cols>
    <col min="1" max="1" width="41.625" style="4" customWidth="1"/>
    <col min="2" max="2" width="20.00390625" style="19" customWidth="1"/>
    <col min="3" max="3" width="43.375" style="4" customWidth="1"/>
    <col min="4" max="4" width="15.00390625" style="19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154</v>
      </c>
    </row>
    <row r="2" spans="1:6" ht="33.75" customHeight="1">
      <c r="A2" s="103" t="s">
        <v>155</v>
      </c>
      <c r="B2" s="103"/>
      <c r="C2" s="103"/>
      <c r="D2" s="103"/>
      <c r="E2" s="20"/>
      <c r="F2" s="20"/>
    </row>
    <row r="3" spans="3:4" ht="24.75" customHeight="1">
      <c r="C3" s="128" t="s">
        <v>156</v>
      </c>
      <c r="D3" s="128"/>
    </row>
    <row r="4" spans="1:4" ht="24.75" customHeight="1">
      <c r="A4" s="129" t="s">
        <v>4</v>
      </c>
      <c r="B4" s="129"/>
      <c r="C4" s="129" t="s">
        <v>5</v>
      </c>
      <c r="D4" s="129"/>
    </row>
    <row r="5" spans="1:4" ht="24.75" customHeight="1">
      <c r="A5" s="21" t="s">
        <v>157</v>
      </c>
      <c r="B5" s="21" t="s">
        <v>7</v>
      </c>
      <c r="C5" s="21" t="s">
        <v>157</v>
      </c>
      <c r="D5" s="21" t="s">
        <v>7</v>
      </c>
    </row>
    <row r="6" spans="1:4" ht="24.75" customHeight="1">
      <c r="A6" s="16" t="s">
        <v>158</v>
      </c>
      <c r="B6" s="10">
        <f>B7+B8</f>
        <v>6873.408665</v>
      </c>
      <c r="C6" s="16" t="s">
        <v>159</v>
      </c>
      <c r="D6" s="10">
        <f>D7+D8</f>
        <v>227.83</v>
      </c>
    </row>
    <row r="7" spans="1:4" ht="24.75" customHeight="1">
      <c r="A7" s="16" t="s">
        <v>160</v>
      </c>
      <c r="B7" s="10">
        <v>6873.408665</v>
      </c>
      <c r="C7" s="16" t="s">
        <v>161</v>
      </c>
      <c r="D7" s="10">
        <v>227.83</v>
      </c>
    </row>
    <row r="8" spans="1:4" ht="24.75" customHeight="1">
      <c r="A8" s="16" t="s">
        <v>162</v>
      </c>
      <c r="B8" s="11" t="s">
        <v>14</v>
      </c>
      <c r="C8" s="16" t="s">
        <v>163</v>
      </c>
      <c r="D8" s="11" t="s">
        <v>14</v>
      </c>
    </row>
    <row r="9" spans="1:4" ht="24.75" customHeight="1">
      <c r="A9" s="16" t="s">
        <v>164</v>
      </c>
      <c r="B9" s="11" t="s">
        <v>14</v>
      </c>
      <c r="C9" s="16" t="s">
        <v>165</v>
      </c>
      <c r="D9" s="10">
        <f>D10+D11</f>
        <v>923.68</v>
      </c>
    </row>
    <row r="10" spans="1:4" ht="24.75" customHeight="1">
      <c r="A10" s="16" t="s">
        <v>166</v>
      </c>
      <c r="B10" s="11" t="s">
        <v>14</v>
      </c>
      <c r="C10" s="16" t="s">
        <v>161</v>
      </c>
      <c r="D10" s="10">
        <v>923.68</v>
      </c>
    </row>
    <row r="11" spans="1:4" ht="24.75" customHeight="1">
      <c r="A11" s="16" t="s">
        <v>167</v>
      </c>
      <c r="B11" s="11" t="s">
        <v>14</v>
      </c>
      <c r="C11" s="16" t="s">
        <v>163</v>
      </c>
      <c r="D11" s="11" t="s">
        <v>14</v>
      </c>
    </row>
    <row r="12" spans="1:4" ht="24.75" customHeight="1">
      <c r="A12" s="16" t="s">
        <v>168</v>
      </c>
      <c r="B12" s="11" t="s">
        <v>14</v>
      </c>
      <c r="C12" s="16" t="s">
        <v>169</v>
      </c>
      <c r="D12" s="11" t="s">
        <v>14</v>
      </c>
    </row>
    <row r="13" spans="1:4" ht="24.75" customHeight="1">
      <c r="A13" s="16" t="s">
        <v>170</v>
      </c>
      <c r="B13" s="11" t="s">
        <v>14</v>
      </c>
      <c r="C13" s="16" t="s">
        <v>171</v>
      </c>
      <c r="D13" s="11" t="s">
        <v>14</v>
      </c>
    </row>
    <row r="14" spans="1:4" ht="24.75" customHeight="1">
      <c r="A14" s="16" t="s">
        <v>172</v>
      </c>
      <c r="B14" s="11" t="s">
        <v>14</v>
      </c>
      <c r="C14" s="16" t="s">
        <v>173</v>
      </c>
      <c r="D14" s="11" t="s">
        <v>14</v>
      </c>
    </row>
    <row r="15" spans="1:4" ht="24.75" customHeight="1">
      <c r="A15" s="16" t="s">
        <v>174</v>
      </c>
      <c r="B15" s="11" t="s">
        <v>14</v>
      </c>
      <c r="C15" s="16" t="s">
        <v>175</v>
      </c>
      <c r="D15" s="11" t="s">
        <v>14</v>
      </c>
    </row>
    <row r="16" spans="1:4" ht="24.75" customHeight="1">
      <c r="A16" s="16" t="s">
        <v>176</v>
      </c>
      <c r="B16" s="11" t="s">
        <v>14</v>
      </c>
      <c r="C16" s="16" t="s">
        <v>177</v>
      </c>
      <c r="D16" s="11" t="s">
        <v>14</v>
      </c>
    </row>
    <row r="17" spans="1:4" ht="24.75" customHeight="1">
      <c r="A17" s="16" t="s">
        <v>178</v>
      </c>
      <c r="B17" s="11" t="s">
        <v>14</v>
      </c>
      <c r="C17" s="16" t="s">
        <v>179</v>
      </c>
      <c r="D17" s="10">
        <v>5721.9</v>
      </c>
    </row>
    <row r="18" spans="1:4" ht="24.75" customHeight="1">
      <c r="A18" s="16" t="s">
        <v>180</v>
      </c>
      <c r="B18" s="11" t="s">
        <v>14</v>
      </c>
      <c r="C18" s="16"/>
      <c r="D18" s="10"/>
    </row>
    <row r="19" spans="1:4" ht="24.75" customHeight="1">
      <c r="A19" s="16"/>
      <c r="B19" s="10"/>
      <c r="C19" s="16"/>
      <c r="D19" s="10"/>
    </row>
    <row r="20" spans="1:4" ht="24.75" customHeight="1">
      <c r="A20" s="15" t="s">
        <v>181</v>
      </c>
      <c r="B20" s="10">
        <f>B6+B9+B12+B13+B14+B15+B16+B17+B18</f>
        <v>6873.408665</v>
      </c>
      <c r="C20" s="15" t="s">
        <v>182</v>
      </c>
      <c r="D20" s="10">
        <f>D6+D9+D12+D13+D14+D15+D16+D17</f>
        <v>6873.41</v>
      </c>
    </row>
    <row r="21" spans="1:4" ht="24.75" customHeight="1">
      <c r="A21" s="15"/>
      <c r="B21" s="10"/>
      <c r="C21" s="15"/>
      <c r="D21" s="10"/>
    </row>
    <row r="22" spans="1:4" ht="24.75" customHeight="1">
      <c r="A22" s="16" t="s">
        <v>183</v>
      </c>
      <c r="B22" s="11" t="s">
        <v>14</v>
      </c>
      <c r="C22" s="16" t="s">
        <v>184</v>
      </c>
      <c r="D22" s="11">
        <v>0</v>
      </c>
    </row>
    <row r="23" spans="1:4" ht="24.75" customHeight="1">
      <c r="A23" s="16" t="s">
        <v>185</v>
      </c>
      <c r="B23" s="11" t="s">
        <v>14</v>
      </c>
      <c r="C23" s="16" t="s">
        <v>185</v>
      </c>
      <c r="D23" s="11" t="s">
        <v>14</v>
      </c>
    </row>
    <row r="24" spans="1:4" ht="24.75" customHeight="1">
      <c r="A24" s="16" t="s">
        <v>186</v>
      </c>
      <c r="B24" s="11" t="s">
        <v>14</v>
      </c>
      <c r="C24" s="16" t="s">
        <v>186</v>
      </c>
      <c r="D24" s="11" t="s">
        <v>14</v>
      </c>
    </row>
    <row r="25" spans="1:4" ht="24.75" customHeight="1">
      <c r="A25" s="16" t="s">
        <v>187</v>
      </c>
      <c r="B25" s="11" t="s">
        <v>14</v>
      </c>
      <c r="C25" s="16" t="s">
        <v>187</v>
      </c>
      <c r="D25" s="11" t="s">
        <v>14</v>
      </c>
    </row>
    <row r="26" spans="1:4" ht="24.75" customHeight="1">
      <c r="A26" s="16" t="s">
        <v>188</v>
      </c>
      <c r="B26" s="11" t="s">
        <v>14</v>
      </c>
      <c r="C26" s="16" t="s">
        <v>189</v>
      </c>
      <c r="D26" s="11" t="s">
        <v>14</v>
      </c>
    </row>
    <row r="27" spans="1:4" ht="24.75" customHeight="1">
      <c r="A27" s="16" t="s">
        <v>190</v>
      </c>
      <c r="B27" s="11" t="s">
        <v>14</v>
      </c>
      <c r="C27" s="16" t="s">
        <v>186</v>
      </c>
      <c r="D27" s="11" t="s">
        <v>14</v>
      </c>
    </row>
    <row r="28" spans="1:4" ht="24.75" customHeight="1">
      <c r="A28" s="16" t="s">
        <v>191</v>
      </c>
      <c r="B28" s="11" t="s">
        <v>14</v>
      </c>
      <c r="C28" s="16" t="s">
        <v>187</v>
      </c>
      <c r="D28" s="11" t="s">
        <v>14</v>
      </c>
    </row>
    <row r="29" spans="1:4" ht="24.75" customHeight="1">
      <c r="A29" s="16" t="s">
        <v>192</v>
      </c>
      <c r="B29" s="11" t="s">
        <v>14</v>
      </c>
      <c r="C29" s="16" t="s">
        <v>193</v>
      </c>
      <c r="D29" s="11" t="s">
        <v>14</v>
      </c>
    </row>
    <row r="30" spans="1:4" ht="24.75" customHeight="1">
      <c r="A30" s="16" t="s">
        <v>194</v>
      </c>
      <c r="B30" s="11" t="s">
        <v>14</v>
      </c>
      <c r="C30" s="16" t="s">
        <v>190</v>
      </c>
      <c r="D30" s="11" t="s">
        <v>14</v>
      </c>
    </row>
    <row r="31" spans="1:4" ht="24.75" customHeight="1">
      <c r="A31" s="16" t="s">
        <v>186</v>
      </c>
      <c r="B31" s="11" t="s">
        <v>14</v>
      </c>
      <c r="C31" s="16" t="s">
        <v>191</v>
      </c>
      <c r="D31" s="11" t="s">
        <v>14</v>
      </c>
    </row>
    <row r="32" spans="1:4" ht="24.75" customHeight="1">
      <c r="A32" s="16" t="s">
        <v>187</v>
      </c>
      <c r="B32" s="11" t="s">
        <v>14</v>
      </c>
      <c r="C32" s="16" t="s">
        <v>195</v>
      </c>
      <c r="D32" s="11" t="s">
        <v>14</v>
      </c>
    </row>
    <row r="33" spans="1:4" ht="24.75" customHeight="1">
      <c r="A33" s="16" t="s">
        <v>196</v>
      </c>
      <c r="B33" s="11" t="s">
        <v>14</v>
      </c>
      <c r="C33" s="16" t="s">
        <v>190</v>
      </c>
      <c r="D33" s="11" t="s">
        <v>14</v>
      </c>
    </row>
    <row r="34" spans="1:4" ht="24.75" customHeight="1">
      <c r="A34" s="16" t="s">
        <v>190</v>
      </c>
      <c r="B34" s="11" t="s">
        <v>14</v>
      </c>
      <c r="C34" s="16" t="s">
        <v>191</v>
      </c>
      <c r="D34" s="11" t="s">
        <v>14</v>
      </c>
    </row>
    <row r="35" spans="1:4" ht="24.75" customHeight="1">
      <c r="A35" s="16" t="s">
        <v>191</v>
      </c>
      <c r="B35" s="11" t="s">
        <v>14</v>
      </c>
      <c r="C35" s="16" t="s">
        <v>197</v>
      </c>
      <c r="D35" s="11" t="s">
        <v>14</v>
      </c>
    </row>
    <row r="36" spans="1:4" ht="24.75" customHeight="1">
      <c r="A36" s="16" t="s">
        <v>198</v>
      </c>
      <c r="B36" s="11" t="s">
        <v>14</v>
      </c>
      <c r="C36" s="16" t="s">
        <v>199</v>
      </c>
      <c r="D36" s="11" t="s">
        <v>14</v>
      </c>
    </row>
    <row r="37" spans="1:4" ht="24.75" customHeight="1">
      <c r="A37" s="16" t="s">
        <v>200</v>
      </c>
      <c r="B37" s="11" t="s">
        <v>14</v>
      </c>
      <c r="C37" s="16"/>
      <c r="D37" s="10"/>
    </row>
    <row r="38" spans="1:4" ht="21.75" customHeight="1">
      <c r="A38" s="16"/>
      <c r="B38" s="10"/>
      <c r="C38" s="16"/>
      <c r="D38" s="10"/>
    </row>
    <row r="39" spans="1:4" ht="25.5" customHeight="1">
      <c r="A39" s="15" t="s">
        <v>39</v>
      </c>
      <c r="B39" s="10">
        <f>B20+B22+B29</f>
        <v>6873.408665</v>
      </c>
      <c r="C39" s="15" t="s">
        <v>40</v>
      </c>
      <c r="D39" s="10">
        <f>D20+D22</f>
        <v>6873.41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2" bottom="0.2" header="0.51" footer="0.5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showZeros="0" zoomScalePageLayoutView="0" workbookViewId="0" topLeftCell="A1">
      <selection activeCell="C15" sqref="C15"/>
    </sheetView>
  </sheetViews>
  <sheetFormatPr defaultColWidth="9.00390625" defaultRowHeight="14.25"/>
  <cols>
    <col min="1" max="1" width="9.375" style="4" bestFit="1" customWidth="1"/>
    <col min="2" max="2" width="16.25390625" style="4" customWidth="1"/>
    <col min="3" max="3" width="16.50390625" style="4" customWidth="1"/>
    <col min="4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201</v>
      </c>
    </row>
    <row r="2" spans="1:17" s="12" customFormat="1" ht="28.5" customHeight="1">
      <c r="A2" s="103" t="s">
        <v>202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5:17" s="13" customFormat="1" ht="23.25" customHeight="1">
      <c r="O3" s="17" t="s">
        <v>3</v>
      </c>
      <c r="P3" s="17"/>
      <c r="Q3" s="17"/>
    </row>
    <row r="4" spans="1:17" s="13" customFormat="1" ht="15" customHeight="1">
      <c r="A4" s="130" t="s">
        <v>181</v>
      </c>
      <c r="B4" s="130" t="s">
        <v>203</v>
      </c>
      <c r="C4" s="130"/>
      <c r="D4" s="130"/>
      <c r="E4" s="130" t="s">
        <v>204</v>
      </c>
      <c r="F4" s="130"/>
      <c r="G4" s="130"/>
      <c r="H4" s="130" t="s">
        <v>205</v>
      </c>
      <c r="I4" s="130" t="s">
        <v>206</v>
      </c>
      <c r="J4" s="130" t="s">
        <v>207</v>
      </c>
      <c r="K4" s="130" t="s">
        <v>208</v>
      </c>
      <c r="L4" s="130" t="s">
        <v>209</v>
      </c>
      <c r="M4" s="130"/>
      <c r="N4" s="130"/>
      <c r="O4" s="130" t="s">
        <v>210</v>
      </c>
      <c r="P4" s="130" t="s">
        <v>211</v>
      </c>
      <c r="Q4" s="18"/>
    </row>
    <row r="5" spans="1:17" s="13" customFormat="1" ht="24.75" customHeight="1">
      <c r="A5" s="130"/>
      <c r="B5" s="130" t="s">
        <v>9</v>
      </c>
      <c r="C5" s="130" t="s">
        <v>212</v>
      </c>
      <c r="D5" s="130" t="s">
        <v>213</v>
      </c>
      <c r="E5" s="130" t="s">
        <v>9</v>
      </c>
      <c r="F5" s="16" t="s">
        <v>214</v>
      </c>
      <c r="G5" s="16"/>
      <c r="H5" s="130"/>
      <c r="I5" s="130"/>
      <c r="J5" s="130"/>
      <c r="K5" s="130"/>
      <c r="L5" s="130" t="s">
        <v>9</v>
      </c>
      <c r="M5" s="130" t="s">
        <v>215</v>
      </c>
      <c r="N5" s="130" t="s">
        <v>216</v>
      </c>
      <c r="O5" s="130"/>
      <c r="P5" s="130"/>
      <c r="Q5" s="18"/>
    </row>
    <row r="6" spans="1:17" s="14" customFormat="1" ht="39" customHeight="1">
      <c r="A6" s="130"/>
      <c r="B6" s="130"/>
      <c r="C6" s="130"/>
      <c r="D6" s="130"/>
      <c r="E6" s="130"/>
      <c r="F6" s="130" t="s">
        <v>217</v>
      </c>
      <c r="G6" s="130" t="s">
        <v>47</v>
      </c>
      <c r="H6" s="130"/>
      <c r="I6" s="130"/>
      <c r="J6" s="130"/>
      <c r="K6" s="130"/>
      <c r="L6" s="130"/>
      <c r="M6" s="130"/>
      <c r="N6" s="130"/>
      <c r="O6" s="130"/>
      <c r="P6" s="130"/>
      <c r="Q6" s="18"/>
    </row>
    <row r="7" spans="1:17" s="14" customFormat="1" ht="14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8"/>
    </row>
    <row r="8" spans="1:17" s="91" customFormat="1" ht="24.75" customHeight="1">
      <c r="A8" s="10">
        <f>B8+E8+H8+I8+J8+K8+L8+O8+P8</f>
        <v>6873.408665</v>
      </c>
      <c r="B8" s="10">
        <f>C8+D8</f>
        <v>6873.408665</v>
      </c>
      <c r="C8" s="10">
        <v>6873.408665</v>
      </c>
      <c r="D8" s="11" t="s">
        <v>14</v>
      </c>
      <c r="E8" s="11" t="s">
        <v>14</v>
      </c>
      <c r="F8" s="11" t="s">
        <v>14</v>
      </c>
      <c r="G8" s="11" t="s">
        <v>14</v>
      </c>
      <c r="H8" s="11" t="s">
        <v>14</v>
      </c>
      <c r="I8" s="11" t="s">
        <v>14</v>
      </c>
      <c r="J8" s="11" t="s">
        <v>14</v>
      </c>
      <c r="K8" s="11" t="s">
        <v>14</v>
      </c>
      <c r="L8" s="11" t="s">
        <v>14</v>
      </c>
      <c r="M8" s="11" t="s">
        <v>14</v>
      </c>
      <c r="N8" s="11" t="s">
        <v>14</v>
      </c>
      <c r="O8" s="11" t="s">
        <v>14</v>
      </c>
      <c r="P8" s="11" t="s">
        <v>14</v>
      </c>
      <c r="Q8" s="90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2019-05-29T10:28:08Z</cp:lastPrinted>
  <dcterms:created xsi:type="dcterms:W3CDTF">2018-01-18T05:24:37Z</dcterms:created>
  <dcterms:modified xsi:type="dcterms:W3CDTF">2019-06-04T01:28:15Z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