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calcMode="manual" fullCalcOnLoad="1"/>
</workbook>
</file>

<file path=xl/sharedStrings.xml><?xml version="1.0" encoding="utf-8"?>
<sst xmlns="http://schemas.openxmlformats.org/spreadsheetml/2006/main" count="444" uniqueCount="283">
  <si>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</si>
  <si>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</si>
  <si>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</si>
  <si>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单位：盐池县草原实验站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</si>
  <si>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</si>
  <si>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</si>
  <si>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</si>
  <si>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</si>
  <si>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</si>
  <si>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</si>
  <si>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</si>
  <si>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</si>
  <si>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</si>
  <si>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</si>
  <si>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</si>
  <si>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</si>
  <si>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</si>
  <si>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</si>
  <si>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</si>
  <si>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</si>
  <si>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</si>
  <si>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</si>
  <si>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</si>
  <si>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</si>
  <si>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</si>
  <si>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</si>
  <si>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</si>
  <si>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</si>
  <si>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</si>
  <si>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</si>
  <si>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</si>
  <si>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</si>
  <si>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</si>
  <si>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</si>
  <si>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</si>
  <si>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</si>
  <si>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</si>
  <si>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</si>
  <si>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</si>
  <si>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</si>
  <si>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</si>
  <si>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</si>
  <si>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</si>
  <si>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</si>
  <si>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</si>
  <si>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</si>
  <si>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</si>
  <si>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</si>
  <si>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</si>
  <si>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</si>
  <si>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</si>
  <si>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</si>
  <si>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</si>
  <si>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</si>
  <si>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</si>
  <si>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</si>
  <si>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2080502</t>
  </si>
  <si>
    <t>　　事业单位离退休</t>
  </si>
  <si>
    <t>2080505</t>
  </si>
  <si>
    <t>　　机关事业单位基本养老保险缴费支出</t>
  </si>
  <si>
    <t>2080506</t>
  </si>
  <si>
    <t>　　机关事业单位职业年金缴费支出</t>
  </si>
  <si>
    <t>2080802</t>
  </si>
  <si>
    <t>　　伤残抚恤</t>
  </si>
  <si>
    <t>2101102</t>
  </si>
  <si>
    <t>　　事业单位医疗</t>
  </si>
  <si>
    <t>2101103</t>
  </si>
  <si>
    <t>　　公务员医疗补助</t>
  </si>
  <si>
    <t>2130104</t>
  </si>
  <si>
    <t>　　事业运行</t>
  </si>
  <si>
    <t>2210201</t>
  </si>
  <si>
    <t>　　住房公积金</t>
  </si>
  <si>
    <t>2210203</t>
  </si>
  <si>
    <t>　　购房补贴</t>
  </si>
  <si>
    <t>表三</t>
  </si>
  <si>
    <t>一般公共预算财政拨款支出表</t>
  </si>
  <si>
    <t>2019年执行数（决算数）</t>
  </si>
  <si>
    <t>2020年预算数</t>
  </si>
  <si>
    <t>2020年预算数与2019年执行数（决算数）</t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</si>
  <si>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</si>
  <si>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</si>
  <si>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</si>
  <si>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</si>
  <si>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</si>
  <si>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</si>
  <si>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</si>
  <si>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</si>
  <si>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</si>
  <si>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</si>
  <si>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</si>
  <si>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</si>
  <si>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</si>
  <si>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</si>
  <si>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</si>
  <si>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</si>
  <si>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</si>
  <si>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</si>
  <si>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</si>
  <si>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</si>
  <si>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</si>
  <si>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</si>
  <si>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</si>
  <si>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</si>
  <si>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</si>
  <si>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</si>
  <si>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</si>
  <si>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</si>
  <si>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</si>
  <si>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</si>
  <si>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</si>
  <si>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</si>
  <si>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</si>
  <si>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</si>
  <si>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</si>
  <si>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</si>
  <si>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</si>
  <si>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</si>
  <si>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</si>
  <si>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</si>
  <si>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</si>
  <si>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</si>
  <si>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</si>
  <si>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</si>
  <si>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</si>
  <si>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</si>
  <si>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</si>
  <si>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</si>
  <si>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</si>
  <si>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</si>
  <si>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</si>
  <si>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</si>
  <si>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</si>
  <si>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</si>
  <si>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</si>
  <si>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</si>
  <si>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</si>
  <si>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</si>
  <si>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</si>
  <si>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</si>
  <si>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</si>
  <si>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</si>
  <si>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</si>
  <si>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</si>
  <si>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</si>
  <si>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</si>
  <si>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</si>
  <si>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</si>
  <si>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</si>
  <si>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</si>
  <si>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</si>
  <si>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</si>
  <si>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</si>
  <si>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</si>
  <si>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</si>
  <si>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</si>
  <si>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</si>
  <si>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</si>
  <si>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</si>
  <si>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</si>
  <si>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</si>
  <si>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</si>
  <si>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</si>
  <si>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</si>
  <si>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</si>
  <si>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</si>
  <si>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</si>
  <si>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</si>
  <si>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</si>
  <si>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</si>
  <si>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</si>
  <si>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</si>
  <si>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</si>
  <si>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</si>
  <si>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</si>
  <si>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</si>
  <si>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</si>
  <si>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</si>
  <si>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</si>
  <si>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</si>
  <si>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</si>
  <si>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</si>
  <si>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</si>
  <si>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</si>
  <si>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</si>
  <si>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</si>
  <si>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</si>
  <si>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</si>
  <si>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</si>
  <si>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</si>
  <si>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</si>
  <si>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表七:</t>
  </si>
  <si>
    <t>政府性基金预算财政拨款支出表</t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</si>
  <si>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</si>
  <si>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人员经费</t>
  </si>
  <si>
    <t>日常公用经费</t>
  </si>
  <si>
    <t>注：此表为空表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</si>
  <si>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</si>
  <si>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</si>
  <si>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</si>
  <si>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</si>
  <si>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</si>
  <si>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</si>
  <si>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</si>
  <si>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</si>
  <si>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</si>
  <si>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</si>
  <si>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</si>
  <si>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</si>
  <si>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</si>
  <si>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</si>
  <si>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</si>
  <si>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</si>
  <si>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</si>
  <si>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</si>
  <si>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</si>
  <si>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</si>
  <si>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</si>
  <si>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</si>
  <si>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</si>
  <si>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</si>
  <si>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</si>
  <si>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</si>
  <si>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</si>
  <si>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</si>
  <si>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</si>
  <si>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</si>
  <si>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</si>
  <si>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</si>
  <si>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</si>
  <si>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</si>
  <si>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</si>
  <si>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</si>
  <si>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</si>
  <si>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</si>
  <si>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</si>
  <si>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</si>
  <si>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</si>
  <si>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</si>
  <si>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</si>
  <si>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</si>
  <si>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</si>
  <si>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</si>
  <si>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</si>
  <si>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</si>
  <si>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</si>
  <si>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</si>
  <si>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</si>
  <si>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</si>
  <si>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</si>
  <si>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</si>
  <si>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</si>
  <si>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</si>
  <si>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</si>
  <si>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</si>
  <si>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</si>
  <si>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</si>
  <si>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</si>
  <si>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</si>
  <si>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</si>
  <si>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</si>
  <si>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</si>
  <si>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</si>
  <si>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</si>
  <si>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</si>
  <si>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</si>
  <si>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</si>
  <si>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</si>
  <si>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</si>
  <si>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</si>
  <si>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</si>
  <si>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</si>
  <si>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</si>
  <si>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</si>
  <si>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</si>
  <si>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</si>
  <si>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</si>
  <si>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一般公共预算    财政拨款</t>
  </si>
  <si>
    <t>政府性基金预算   财政拨款</t>
  </si>
  <si>
    <t>自筹资金</t>
  </si>
  <si>
    <t>一般公共预算       财政拨款</t>
  </si>
  <si>
    <t>政府性基金预算        财政拨款</t>
  </si>
  <si>
    <t>一般公共预算      财政拨款</t>
  </si>
  <si>
    <t>政府性基金预算     财政拨款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</si>
</sst>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0_ "/>
    <numFmt numFmtId="178" formatCode="0.00;[Red]0.00"/>
    <numFmt numFmtId="179" formatCode="#,##0.00_ "/>
  </numFmts>
  <fonts count="61">
    <font>
      <sz val="12"/>
      <name val="宋体"/>
      <family val="0"/>
    </font>
    <font>
      <sz val="11"/>
      <color indexed="63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0" xfId="43" applyFont="1" applyFill="1">
      <alignment vertical="center"/>
      <protection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77" fontId="55" fillId="0" borderId="10" xfId="0" applyNumberFormat="1" applyFont="1" applyFill="1" applyBorder="1" applyAlignment="1">
      <alignment horizontal="center" vertical="center" wrapText="1"/>
    </xf>
    <xf numFmtId="178" fontId="5" fillId="0" borderId="11" xfId="42" applyNumberFormat="1" applyFont="1" applyBorder="1" applyAlignment="1" applyProtection="1">
      <alignment horizontal="left" vertical="center"/>
      <protection/>
    </xf>
    <xf numFmtId="177" fontId="52" fillId="0" borderId="10" xfId="0" applyNumberFormat="1" applyFont="1" applyFill="1" applyBorder="1" applyAlignment="1">
      <alignment horizontal="center" vertical="center"/>
    </xf>
    <xf numFmtId="177" fontId="56" fillId="0" borderId="10" xfId="0" applyNumberFormat="1" applyFont="1" applyBorder="1" applyAlignment="1">
      <alignment horizontal="center" vertical="center" wrapText="1"/>
    </xf>
    <xf numFmtId="178" fontId="5" fillId="0" borderId="12" xfId="42" applyNumberFormat="1" applyFont="1" applyBorder="1" applyAlignment="1" applyProtection="1">
      <alignment horizontal="left" vertical="center"/>
      <protection/>
    </xf>
    <xf numFmtId="178" fontId="5" fillId="0" borderId="10" xfId="42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179" fontId="58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9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9" fontId="8" fillId="0" borderId="0" xfId="0" applyNumberFormat="1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179" fontId="5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8" fillId="0" borderId="13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79" fontId="57" fillId="0" borderId="10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79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3" fillId="0" borderId="11" xfId="0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0" fontId="12" fillId="0" borderId="11" xfId="0" applyNumberFormat="1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3" fillId="0" borderId="11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78" fontId="3" fillId="0" borderId="11" xfId="0" applyNumberFormat="1" applyFont="1" applyBorder="1" applyAlignment="1" applyProtection="1">
      <alignment horizontal="right" vertical="center"/>
      <protection/>
    </xf>
    <xf numFmtId="0" fontId="5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10" fontId="52" fillId="0" borderId="10" xfId="0" applyNumberFormat="1" applyFont="1" applyBorder="1" applyAlignment="1">
      <alignment horizontal="center" vertical="center" wrapText="1"/>
    </xf>
    <xf numFmtId="179" fontId="53" fillId="0" borderId="15" xfId="0" applyNumberFormat="1" applyFont="1" applyFill="1" applyBorder="1" applyAlignment="1">
      <alignment horizontal="center" vertical="center" wrapText="1"/>
    </xf>
    <xf numFmtId="10" fontId="53" fillId="0" borderId="10" xfId="0" applyNumberFormat="1" applyFont="1" applyFill="1" applyBorder="1" applyAlignment="1">
      <alignment horizontal="center" vertical="center" wrapText="1"/>
    </xf>
    <xf numFmtId="178" fontId="5" fillId="0" borderId="10" xfId="41" applyNumberFormat="1" applyFont="1" applyBorder="1" applyAlignment="1" applyProtection="1">
      <alignment horizontal="left" vertical="center" wrapText="1"/>
      <protection/>
    </xf>
    <xf numFmtId="179" fontId="52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  <xf numFmtId="10" fontId="52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9" fontId="53" fillId="0" borderId="10" xfId="0" applyNumberFormat="1" applyFont="1" applyFill="1" applyBorder="1" applyAlignment="1">
      <alignment horizontal="center" vertical="center"/>
    </xf>
    <xf numFmtId="179" fontId="52" fillId="0" borderId="10" xfId="0" applyNumberFormat="1" applyFont="1" applyFill="1" applyBorder="1" applyAlignment="1">
      <alignment horizontal="center" vertical="center"/>
    </xf>
    <xf numFmtId="179" fontId="52" fillId="0" borderId="15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179" fontId="12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179" fontId="3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179" fontId="12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179" fontId="3" fillId="0" borderId="12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79" fontId="12" fillId="0" borderId="16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3" fillId="0" borderId="18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54" fillId="0" borderId="18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177" fontId="56" fillId="0" borderId="15" xfId="0" applyNumberFormat="1" applyFont="1" applyFill="1" applyBorder="1" applyAlignment="1">
      <alignment horizontal="center" vertical="center" wrapText="1"/>
    </xf>
    <xf numFmtId="177" fontId="56" fillId="0" borderId="13" xfId="0" applyNumberFormat="1" applyFont="1" applyFill="1" applyBorder="1" applyAlignment="1">
      <alignment horizontal="center" vertical="center" wrapText="1"/>
    </xf>
    <xf numFmtId="177" fontId="56" fillId="0" borderId="15" xfId="0" applyNumberFormat="1" applyFont="1" applyBorder="1" applyAlignment="1">
      <alignment horizontal="center" vertical="center" wrapText="1"/>
    </xf>
    <xf numFmtId="177" fontId="56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left" vertical="center"/>
    </xf>
    <xf numFmtId="0" fontId="52" fillId="0" borderId="19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2" xfId="55"/>
    <cellStyle name="千位分隔 3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15"/>
      <c r="C1" s="115"/>
      <c r="D1" s="115"/>
      <c r="E1" s="115"/>
      <c r="F1" s="115"/>
      <c r="G1" s="115"/>
      <c r="H1" s="115"/>
      <c r="I1" s="115"/>
      <c r="J1" s="115"/>
    </row>
    <row r="2" spans="2:10" ht="164.25" customHeight="1">
      <c r="B2" s="116" t="s">
        <v>0</v>
      </c>
      <c r="C2" s="117"/>
      <c r="D2" s="117"/>
      <c r="E2" s="117"/>
      <c r="F2" s="117"/>
      <c r="G2" s="117"/>
      <c r="H2" s="117"/>
      <c r="I2" s="117"/>
      <c r="J2" s="11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8.625" style="5" customWidth="1"/>
    <col min="2" max="2" width="8.75390625" style="5" customWidth="1"/>
    <col min="3" max="4" width="9.00390625" style="5" customWidth="1"/>
    <col min="5" max="5" width="6.125" style="5" customWidth="1"/>
    <col min="6" max="6" width="17.00390625" style="5" customWidth="1"/>
    <col min="7" max="7" width="14.00390625" style="5" customWidth="1"/>
    <col min="8" max="8" width="8.375" style="5" customWidth="1"/>
    <col min="9" max="9" width="10.375" style="5" customWidth="1"/>
    <col min="10" max="10" width="7.125" style="5" customWidth="1"/>
    <col min="11" max="11" width="6.625" style="5" customWidth="1"/>
    <col min="12" max="12" width="7.375" style="5" customWidth="1"/>
    <col min="13" max="14" width="9.00390625" style="5" customWidth="1"/>
    <col min="15" max="15" width="7.50390625" style="5" customWidth="1"/>
    <col min="16" max="16" width="6.875" style="5" customWidth="1"/>
    <col min="17" max="17" width="12.75390625" style="5" customWidth="1"/>
    <col min="18" max="16384" width="9.00390625" style="5" customWidth="1"/>
  </cols>
  <sheetData>
    <row r="1" ht="14.25">
      <c r="A1" s="5" t="s">
        <v>243</v>
      </c>
    </row>
    <row r="2" spans="1:17" s="19" customFormat="1" ht="28.5" customHeight="1">
      <c r="A2" s="119" t="s">
        <v>244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20" customFormat="1" ht="23.25" customHeight="1">
      <c r="A3" s="20" t="s">
        <v>3</v>
      </c>
      <c r="O3" s="151" t="s">
        <v>4</v>
      </c>
      <c r="P3" s="151"/>
      <c r="Q3" s="26"/>
    </row>
    <row r="4" spans="1:17" s="20" customFormat="1" ht="24" customHeight="1">
      <c r="A4" s="152" t="s">
        <v>223</v>
      </c>
      <c r="B4" s="152" t="s">
        <v>245</v>
      </c>
      <c r="C4" s="152"/>
      <c r="D4" s="152"/>
      <c r="E4" s="152" t="s">
        <v>246</v>
      </c>
      <c r="F4" s="152"/>
      <c r="G4" s="152"/>
      <c r="H4" s="152" t="s">
        <v>247</v>
      </c>
      <c r="I4" s="152" t="s">
        <v>248</v>
      </c>
      <c r="J4" s="152" t="s">
        <v>249</v>
      </c>
      <c r="K4" s="152" t="s">
        <v>250</v>
      </c>
      <c r="L4" s="152" t="s">
        <v>251</v>
      </c>
      <c r="M4" s="152"/>
      <c r="N4" s="152"/>
      <c r="O4" s="152" t="s">
        <v>252</v>
      </c>
      <c r="P4" s="152" t="s">
        <v>253</v>
      </c>
      <c r="Q4" s="27"/>
    </row>
    <row r="5" spans="1:17" s="20" customFormat="1" ht="24.75" customHeight="1">
      <c r="A5" s="152"/>
      <c r="B5" s="152" t="s">
        <v>10</v>
      </c>
      <c r="C5" s="152" t="s">
        <v>254</v>
      </c>
      <c r="D5" s="152" t="s">
        <v>255</v>
      </c>
      <c r="E5" s="152" t="s">
        <v>10</v>
      </c>
      <c r="F5" s="24" t="s">
        <v>256</v>
      </c>
      <c r="G5" s="24"/>
      <c r="H5" s="152"/>
      <c r="I5" s="152"/>
      <c r="J5" s="152"/>
      <c r="K5" s="152"/>
      <c r="L5" s="152" t="s">
        <v>10</v>
      </c>
      <c r="M5" s="152" t="s">
        <v>257</v>
      </c>
      <c r="N5" s="152" t="s">
        <v>258</v>
      </c>
      <c r="O5" s="152"/>
      <c r="P5" s="152"/>
      <c r="Q5" s="27"/>
    </row>
    <row r="6" spans="1:17" s="21" customFormat="1" ht="39" customHeight="1">
      <c r="A6" s="152"/>
      <c r="B6" s="152"/>
      <c r="C6" s="152"/>
      <c r="D6" s="152"/>
      <c r="E6" s="152"/>
      <c r="F6" s="152" t="s">
        <v>259</v>
      </c>
      <c r="G6" s="152" t="s">
        <v>48</v>
      </c>
      <c r="H6" s="152"/>
      <c r="I6" s="152"/>
      <c r="J6" s="152"/>
      <c r="K6" s="152"/>
      <c r="L6" s="152"/>
      <c r="M6" s="152"/>
      <c r="N6" s="152"/>
      <c r="O6" s="152"/>
      <c r="P6" s="152"/>
      <c r="Q6" s="27"/>
    </row>
    <row r="7" spans="1:17" s="21" customFormat="1" ht="14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27"/>
    </row>
    <row r="8" spans="1:17" s="22" customFormat="1" ht="35.25" customHeight="1">
      <c r="A8" s="25">
        <f>B8+E8+H8+I8+J8+K8+L8+O8+P8</f>
        <v>543.59</v>
      </c>
      <c r="B8" s="25">
        <f>C8+D8</f>
        <v>543.59</v>
      </c>
      <c r="C8" s="25">
        <v>543.59</v>
      </c>
      <c r="D8" s="25">
        <v>0</v>
      </c>
      <c r="E8" s="25">
        <f>F8+G8</f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f>M8+N8</f>
        <v>0</v>
      </c>
      <c r="M8" s="25">
        <v>0</v>
      </c>
      <c r="N8" s="25">
        <v>0</v>
      </c>
      <c r="O8" s="25">
        <v>0</v>
      </c>
      <c r="P8" s="25">
        <v>0</v>
      </c>
      <c r="Q8" s="28"/>
    </row>
  </sheetData>
  <sheetProtection/>
  <mergeCells count="21">
    <mergeCell ref="L5:L7"/>
    <mergeCell ref="M5:M7"/>
    <mergeCell ref="N5:N7"/>
    <mergeCell ref="O4:O7"/>
    <mergeCell ref="P4:P7"/>
    <mergeCell ref="F6:F7"/>
    <mergeCell ref="G6:G7"/>
    <mergeCell ref="H4:H7"/>
    <mergeCell ref="I4:I7"/>
    <mergeCell ref="J4:J7"/>
    <mergeCell ref="K4:K7"/>
    <mergeCell ref="A2:Q2"/>
    <mergeCell ref="O3:P3"/>
    <mergeCell ref="B4:D4"/>
    <mergeCell ref="E4:G4"/>
    <mergeCell ref="L4:N4"/>
    <mergeCell ref="A4:A7"/>
    <mergeCell ref="B5:B7"/>
    <mergeCell ref="C5:C7"/>
    <mergeCell ref="D5:D7"/>
    <mergeCell ref="E5:E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30" sqref="H30"/>
    </sheetView>
  </sheetViews>
  <sheetFormatPr defaultColWidth="9.00390625" defaultRowHeight="14.25"/>
  <cols>
    <col min="2" max="2" width="35.375" style="0" customWidth="1"/>
    <col min="3" max="3" width="12.375" style="0" customWidth="1"/>
    <col min="5" max="5" width="8.875" style="0" customWidth="1"/>
    <col min="6" max="6" width="10.00390625" style="0" customWidth="1"/>
    <col min="7" max="7" width="12.00390625" style="0" customWidth="1"/>
    <col min="8" max="8" width="10.375" style="0" customWidth="1"/>
    <col min="9" max="9" width="8.75390625" style="0" customWidth="1"/>
    <col min="10" max="10" width="8.125" style="0" customWidth="1"/>
    <col min="11" max="11" width="8.25390625" style="0" customWidth="1"/>
  </cols>
  <sheetData>
    <row r="1" ht="14.25">
      <c r="A1" t="s">
        <v>260</v>
      </c>
    </row>
    <row r="2" spans="4:8" s="1" customFormat="1" ht="36.75" customHeight="1">
      <c r="D2" s="140" t="s">
        <v>261</v>
      </c>
      <c r="E2" s="140"/>
      <c r="F2" s="140"/>
      <c r="G2" s="140"/>
      <c r="H2" s="140"/>
    </row>
    <row r="3" spans="1:11" ht="27" customHeight="1">
      <c r="A3" s="10" t="s">
        <v>3</v>
      </c>
      <c r="J3" s="153" t="s">
        <v>4</v>
      </c>
      <c r="K3" s="153"/>
    </row>
    <row r="4" spans="1:11" s="10" customFormat="1" ht="31.5" customHeight="1">
      <c r="A4" s="124" t="s">
        <v>44</v>
      </c>
      <c r="B4" s="124"/>
      <c r="C4" s="156" t="s">
        <v>224</v>
      </c>
      <c r="D4" s="156" t="s">
        <v>262</v>
      </c>
      <c r="E4" s="156" t="s">
        <v>263</v>
      </c>
      <c r="F4" s="156" t="s">
        <v>264</v>
      </c>
      <c r="G4" s="158" t="s">
        <v>265</v>
      </c>
      <c r="H4" s="158" t="s">
        <v>266</v>
      </c>
      <c r="I4" s="158" t="s">
        <v>267</v>
      </c>
      <c r="J4" s="158" t="s">
        <v>268</v>
      </c>
      <c r="K4" s="158" t="s">
        <v>269</v>
      </c>
    </row>
    <row r="5" spans="1:11" s="10" customFormat="1" ht="31.5" customHeight="1">
      <c r="A5" s="12" t="s">
        <v>49</v>
      </c>
      <c r="B5" s="12" t="s">
        <v>50</v>
      </c>
      <c r="C5" s="157"/>
      <c r="D5" s="157"/>
      <c r="E5" s="157"/>
      <c r="F5" s="157"/>
      <c r="G5" s="159"/>
      <c r="H5" s="159"/>
      <c r="I5" s="159"/>
      <c r="J5" s="159"/>
      <c r="K5" s="159"/>
    </row>
    <row r="6" spans="1:11" s="11" customFormat="1" ht="31.5" customHeight="1">
      <c r="A6" s="154" t="s">
        <v>55</v>
      </c>
      <c r="B6" s="155"/>
      <c r="C6" s="13">
        <f aca="true" t="shared" si="0" ref="C6:K6">SUM(C7:C15)</f>
        <v>543.5899999999999</v>
      </c>
      <c r="D6" s="13">
        <f t="shared" si="0"/>
        <v>0</v>
      </c>
      <c r="E6" s="13">
        <f t="shared" si="0"/>
        <v>543.5899999999999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</row>
    <row r="7" spans="1:11" ht="31.5" customHeight="1">
      <c r="A7" s="14" t="s">
        <v>56</v>
      </c>
      <c r="B7" s="14" t="s">
        <v>57</v>
      </c>
      <c r="C7" s="15">
        <f>D7+E7+F7+G7+H7+I7+J7+K7</f>
        <v>28.35</v>
      </c>
      <c r="D7" s="16">
        <v>0</v>
      </c>
      <c r="E7" s="15">
        <v>28.35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31.5" customHeight="1">
      <c r="A8" s="14" t="s">
        <v>58</v>
      </c>
      <c r="B8" s="14" t="s">
        <v>59</v>
      </c>
      <c r="C8" s="15">
        <f aca="true" t="shared" si="1" ref="C8:C15">D8+E8+F8+G8+H8+I8+J8+K8</f>
        <v>33.57</v>
      </c>
      <c r="D8" s="16">
        <v>0</v>
      </c>
      <c r="E8" s="15">
        <v>33.57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31.5" customHeight="1">
      <c r="A9" s="14" t="s">
        <v>60</v>
      </c>
      <c r="B9" s="14" t="s">
        <v>61</v>
      </c>
      <c r="C9" s="15">
        <f t="shared" si="1"/>
        <v>16.78</v>
      </c>
      <c r="D9" s="16">
        <v>0</v>
      </c>
      <c r="E9" s="15">
        <v>16.78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31.5" customHeight="1">
      <c r="A10" s="14" t="s">
        <v>62</v>
      </c>
      <c r="B10" s="14" t="s">
        <v>63</v>
      </c>
      <c r="C10" s="15">
        <f t="shared" si="1"/>
        <v>4.64</v>
      </c>
      <c r="D10" s="16">
        <v>0</v>
      </c>
      <c r="E10" s="15">
        <v>4.64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31.5" customHeight="1">
      <c r="A11" s="14" t="s">
        <v>64</v>
      </c>
      <c r="B11" s="14" t="s">
        <v>65</v>
      </c>
      <c r="C11" s="15">
        <f t="shared" si="1"/>
        <v>16.78</v>
      </c>
      <c r="D11" s="16">
        <v>0</v>
      </c>
      <c r="E11" s="15">
        <v>16.78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31.5" customHeight="1">
      <c r="A12" s="14" t="s">
        <v>66</v>
      </c>
      <c r="B12" s="14" t="s">
        <v>67</v>
      </c>
      <c r="C12" s="15">
        <f t="shared" si="1"/>
        <v>21.65</v>
      </c>
      <c r="D12" s="16">
        <v>0</v>
      </c>
      <c r="E12" s="15">
        <v>21.65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31.5" customHeight="1">
      <c r="A13" s="14" t="s">
        <v>68</v>
      </c>
      <c r="B13" s="14" t="s">
        <v>69</v>
      </c>
      <c r="C13" s="15">
        <f t="shared" si="1"/>
        <v>357.39</v>
      </c>
      <c r="D13" s="16">
        <v>0</v>
      </c>
      <c r="E13" s="15">
        <v>357.39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31.5" customHeight="1">
      <c r="A14" s="17" t="s">
        <v>70</v>
      </c>
      <c r="B14" s="17" t="s">
        <v>71</v>
      </c>
      <c r="C14" s="15">
        <f t="shared" si="1"/>
        <v>29.19</v>
      </c>
      <c r="D14" s="16">
        <v>0</v>
      </c>
      <c r="E14" s="15">
        <v>29.19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31.5" customHeight="1">
      <c r="A15" s="18" t="s">
        <v>72</v>
      </c>
      <c r="B15" s="18" t="s">
        <v>73</v>
      </c>
      <c r="C15" s="15">
        <f t="shared" si="1"/>
        <v>35.24</v>
      </c>
      <c r="D15" s="16">
        <v>0</v>
      </c>
      <c r="E15" s="15">
        <v>35.24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</sheetData>
  <sheetProtection/>
  <mergeCells count="13">
    <mergeCell ref="I4:I5"/>
    <mergeCell ref="J4:J5"/>
    <mergeCell ref="K4:K5"/>
    <mergeCell ref="D2:H2"/>
    <mergeCell ref="J3:K3"/>
    <mergeCell ref="A4:B4"/>
    <mergeCell ref="A6:B6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P25" sqref="P25"/>
    </sheetView>
  </sheetViews>
  <sheetFormatPr defaultColWidth="9.00390625" defaultRowHeight="14.25"/>
  <cols>
    <col min="1" max="1" width="8.375" style="0" customWidth="1"/>
    <col min="2" max="2" width="11.375" style="0" customWidth="1"/>
    <col min="3" max="3" width="5.50390625" style="0" customWidth="1"/>
    <col min="4" max="4" width="6.50390625" style="0" customWidth="1"/>
    <col min="5" max="6" width="5.625" style="0" customWidth="1"/>
    <col min="7" max="7" width="5.125" style="0" customWidth="1"/>
    <col min="8" max="8" width="4.875" style="0" customWidth="1"/>
    <col min="9" max="9" width="5.625" style="0" customWidth="1"/>
    <col min="10" max="10" width="6.125" style="0" customWidth="1"/>
    <col min="11" max="11" width="4.875" style="0" customWidth="1"/>
    <col min="12" max="12" width="5.125" style="0" customWidth="1"/>
    <col min="13" max="13" width="6.375" style="0" customWidth="1"/>
    <col min="14" max="14" width="5.50390625" style="0" customWidth="1"/>
    <col min="15" max="15" width="5.25390625" style="0" customWidth="1"/>
    <col min="16" max="16" width="6.375" style="0" customWidth="1"/>
    <col min="17" max="17" width="4.75390625" style="0" customWidth="1"/>
    <col min="18" max="18" width="4.875" style="0" customWidth="1"/>
    <col min="19" max="19" width="5.125" style="0" customWidth="1"/>
    <col min="20" max="21" width="6.375" style="0" customWidth="1"/>
    <col min="22" max="22" width="5.50390625" style="0" customWidth="1"/>
    <col min="23" max="23" width="4.625" style="0" customWidth="1"/>
    <col min="24" max="24" width="6.375" style="0" customWidth="1"/>
    <col min="25" max="25" width="5.00390625" style="0" customWidth="1"/>
    <col min="26" max="26" width="5.125" style="0" customWidth="1"/>
    <col min="27" max="27" width="5.00390625" style="0" customWidth="1"/>
  </cols>
  <sheetData>
    <row r="1" ht="14.25">
      <c r="A1" t="s">
        <v>270</v>
      </c>
    </row>
    <row r="2" spans="1:27" s="1" customFormat="1" ht="32.25" customHeight="1">
      <c r="A2" s="160" t="s">
        <v>271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7" s="2" customFormat="1" ht="21.75" customHeight="1">
      <c r="A3" s="161" t="s">
        <v>3</v>
      </c>
      <c r="B3" s="161"/>
      <c r="C3" s="161"/>
      <c r="D3" s="161"/>
      <c r="E3" s="161"/>
      <c r="F3" s="161"/>
      <c r="G3" s="161"/>
      <c r="W3" s="162" t="s">
        <v>4</v>
      </c>
      <c r="X3" s="162"/>
      <c r="Y3" s="162"/>
      <c r="Z3" s="162"/>
      <c r="AA3" s="162"/>
    </row>
    <row r="4" spans="1:27" s="3" customFormat="1" ht="45.75" customHeight="1">
      <c r="A4" s="163" t="s">
        <v>272</v>
      </c>
      <c r="B4" s="163"/>
      <c r="C4" s="163" t="s">
        <v>120</v>
      </c>
      <c r="D4" s="163" t="s">
        <v>273</v>
      </c>
      <c r="E4" s="163"/>
      <c r="F4" s="163"/>
      <c r="G4" s="163"/>
      <c r="H4" s="163"/>
      <c r="I4" s="163"/>
      <c r="J4" s="163"/>
      <c r="K4" s="163"/>
      <c r="L4" s="163" t="s">
        <v>274</v>
      </c>
      <c r="M4" s="163"/>
      <c r="N4" s="163"/>
      <c r="O4" s="163"/>
      <c r="P4" s="163"/>
      <c r="Q4" s="163"/>
      <c r="R4" s="163"/>
      <c r="S4" s="163"/>
      <c r="T4" s="163" t="s">
        <v>275</v>
      </c>
      <c r="U4" s="163"/>
      <c r="V4" s="163"/>
      <c r="W4" s="163"/>
      <c r="X4" s="163"/>
      <c r="Y4" s="163"/>
      <c r="Z4" s="163"/>
      <c r="AA4" s="163"/>
    </row>
    <row r="5" spans="1:27" s="3" customFormat="1" ht="29.25" customHeight="1">
      <c r="A5" s="163" t="s">
        <v>49</v>
      </c>
      <c r="B5" s="163" t="s">
        <v>50</v>
      </c>
      <c r="C5" s="163"/>
      <c r="D5" s="163" t="s">
        <v>55</v>
      </c>
      <c r="E5" s="163" t="s">
        <v>276</v>
      </c>
      <c r="F5" s="163"/>
      <c r="G5" s="163"/>
      <c r="H5" s="163" t="s">
        <v>277</v>
      </c>
      <c r="I5" s="163"/>
      <c r="J5" s="163"/>
      <c r="K5" s="163" t="s">
        <v>278</v>
      </c>
      <c r="L5" s="163" t="s">
        <v>55</v>
      </c>
      <c r="M5" s="163" t="s">
        <v>279</v>
      </c>
      <c r="N5" s="163"/>
      <c r="O5" s="163"/>
      <c r="P5" s="163" t="s">
        <v>280</v>
      </c>
      <c r="Q5" s="163"/>
      <c r="R5" s="163"/>
      <c r="S5" s="163" t="s">
        <v>278</v>
      </c>
      <c r="T5" s="163" t="s">
        <v>55</v>
      </c>
      <c r="U5" s="163" t="s">
        <v>281</v>
      </c>
      <c r="V5" s="163"/>
      <c r="W5" s="163"/>
      <c r="X5" s="163" t="s">
        <v>282</v>
      </c>
      <c r="Y5" s="163"/>
      <c r="Z5" s="163"/>
      <c r="AA5" s="163" t="s">
        <v>278</v>
      </c>
    </row>
    <row r="6" spans="1:27" s="3" customFormat="1" ht="36" customHeight="1">
      <c r="A6" s="163"/>
      <c r="B6" s="163"/>
      <c r="C6" s="163"/>
      <c r="D6" s="163"/>
      <c r="E6" s="6" t="s">
        <v>10</v>
      </c>
      <c r="F6" s="6" t="s">
        <v>79</v>
      </c>
      <c r="G6" s="6" t="s">
        <v>80</v>
      </c>
      <c r="H6" s="6" t="s">
        <v>10</v>
      </c>
      <c r="I6" s="6" t="s">
        <v>79</v>
      </c>
      <c r="J6" s="6" t="s">
        <v>80</v>
      </c>
      <c r="K6" s="163"/>
      <c r="L6" s="163"/>
      <c r="M6" s="6" t="s">
        <v>10</v>
      </c>
      <c r="N6" s="6" t="s">
        <v>79</v>
      </c>
      <c r="O6" s="6" t="s">
        <v>80</v>
      </c>
      <c r="P6" s="6" t="s">
        <v>10</v>
      </c>
      <c r="Q6" s="6" t="s">
        <v>79</v>
      </c>
      <c r="R6" s="6" t="s">
        <v>80</v>
      </c>
      <c r="S6" s="163"/>
      <c r="T6" s="163"/>
      <c r="U6" s="6" t="s">
        <v>10</v>
      </c>
      <c r="V6" s="6" t="s">
        <v>79</v>
      </c>
      <c r="W6" s="6" t="s">
        <v>80</v>
      </c>
      <c r="X6" s="6" t="s">
        <v>10</v>
      </c>
      <c r="Y6" s="6" t="s">
        <v>79</v>
      </c>
      <c r="Z6" s="6" t="s">
        <v>80</v>
      </c>
      <c r="AA6" s="163"/>
    </row>
    <row r="7" spans="1:27" s="4" customFormat="1" ht="24.75" customHeight="1">
      <c r="A7" s="127" t="s">
        <v>55</v>
      </c>
      <c r="B7" s="128"/>
      <c r="C7" s="7">
        <f>SUM(C8:C15)</f>
        <v>0</v>
      </c>
      <c r="D7" s="7">
        <f aca="true" t="shared" si="0" ref="D7:AA7">SUM(D8:D15)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</row>
    <row r="8" spans="1:27" s="5" customFormat="1" ht="24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5" customFormat="1" ht="24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s="5" customFormat="1" ht="24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s="5" customFormat="1" ht="24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s="5" customFormat="1" ht="24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5" customFormat="1" ht="24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5" customFormat="1" ht="24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s="5" customFormat="1" ht="24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ht="14.25">
      <c r="A16" s="9" t="s">
        <v>195</v>
      </c>
    </row>
  </sheetData>
  <sheetProtection/>
  <mergeCells count="23"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  <mergeCell ref="P5:R5"/>
    <mergeCell ref="U5:W5"/>
    <mergeCell ref="X5:Z5"/>
    <mergeCell ref="L5:L6"/>
    <mergeCell ref="S5:S6"/>
    <mergeCell ref="T5:T6"/>
    <mergeCell ref="A2:AA2"/>
    <mergeCell ref="A3:G3"/>
    <mergeCell ref="W3:AA3"/>
    <mergeCell ref="A4:B4"/>
    <mergeCell ref="D4:K4"/>
    <mergeCell ref="L4:S4"/>
    <mergeCell ref="T4:A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B1">
      <selection activeCell="J20" sqref="J20"/>
    </sheetView>
  </sheetViews>
  <sheetFormatPr defaultColWidth="9.00390625" defaultRowHeight="14.25"/>
  <cols>
    <col min="1" max="1" width="37.625" style="5" customWidth="1"/>
    <col min="2" max="2" width="19.125" style="89" customWidth="1"/>
    <col min="3" max="3" width="31.50390625" style="5" customWidth="1"/>
    <col min="4" max="4" width="19.00390625" style="40" customWidth="1"/>
    <col min="5" max="6" width="22.25390625" style="89" customWidth="1"/>
    <col min="7" max="16384" width="9.00390625" style="5" customWidth="1"/>
  </cols>
  <sheetData>
    <row r="1" ht="21" customHeight="1">
      <c r="A1" s="5" t="s">
        <v>1</v>
      </c>
    </row>
    <row r="2" spans="1:6" s="19" customFormat="1" ht="28.5" customHeight="1">
      <c r="A2" s="119" t="s">
        <v>2</v>
      </c>
      <c r="B2" s="119"/>
      <c r="C2" s="119"/>
      <c r="D2" s="119"/>
      <c r="E2" s="119"/>
      <c r="F2" s="119"/>
    </row>
    <row r="3" spans="1:6" s="98" customFormat="1" ht="17.25" customHeight="1">
      <c r="A3" s="98" t="s">
        <v>3</v>
      </c>
      <c r="B3" s="99"/>
      <c r="C3" s="100"/>
      <c r="D3" s="99"/>
      <c r="E3" s="99"/>
      <c r="F3" s="99" t="s">
        <v>4</v>
      </c>
    </row>
    <row r="4" spans="1:6" ht="17.25" customHeight="1">
      <c r="A4" s="120" t="s">
        <v>5</v>
      </c>
      <c r="B4" s="120"/>
      <c r="C4" s="120" t="s">
        <v>6</v>
      </c>
      <c r="D4" s="120"/>
      <c r="E4" s="120"/>
      <c r="F4" s="120"/>
    </row>
    <row r="5" spans="1:6" s="20" customFormat="1" ht="18" customHeight="1">
      <c r="A5" s="121" t="s">
        <v>7</v>
      </c>
      <c r="B5" s="122" t="s">
        <v>8</v>
      </c>
      <c r="C5" s="121" t="s">
        <v>9</v>
      </c>
      <c r="D5" s="121" t="s">
        <v>8</v>
      </c>
      <c r="E5" s="121"/>
      <c r="F5" s="121"/>
    </row>
    <row r="6" spans="1:6" s="20" customFormat="1" ht="18" customHeight="1">
      <c r="A6" s="121"/>
      <c r="B6" s="123"/>
      <c r="C6" s="121"/>
      <c r="D6" s="101" t="s">
        <v>10</v>
      </c>
      <c r="E6" s="101" t="s">
        <v>11</v>
      </c>
      <c r="F6" s="101" t="s">
        <v>12</v>
      </c>
    </row>
    <row r="7" spans="1:6" s="20" customFormat="1" ht="17.25" customHeight="1">
      <c r="A7" s="102" t="s">
        <v>13</v>
      </c>
      <c r="B7" s="103">
        <f>SUM(B8:B9)</f>
        <v>543.59</v>
      </c>
      <c r="C7" s="102" t="s">
        <v>14</v>
      </c>
      <c r="D7" s="103">
        <f>SUM(D8:D28)</f>
        <v>543.5899999999999</v>
      </c>
      <c r="E7" s="103">
        <f>SUM(E8:E28)</f>
        <v>543.5899999999999</v>
      </c>
      <c r="F7" s="103">
        <f>SUM(F8:F28)</f>
        <v>0</v>
      </c>
    </row>
    <row r="8" spans="1:6" s="20" customFormat="1" ht="17.25" customHeight="1">
      <c r="A8" s="104" t="s">
        <v>15</v>
      </c>
      <c r="B8" s="105">
        <v>543.59</v>
      </c>
      <c r="C8" s="104" t="s">
        <v>16</v>
      </c>
      <c r="D8" s="105">
        <f>E8+F8</f>
        <v>0</v>
      </c>
      <c r="E8" s="105">
        <v>0</v>
      </c>
      <c r="F8" s="105">
        <v>0</v>
      </c>
    </row>
    <row r="9" spans="1:6" s="20" customFormat="1" ht="17.25" customHeight="1">
      <c r="A9" s="104" t="s">
        <v>17</v>
      </c>
      <c r="B9" s="105">
        <v>0</v>
      </c>
      <c r="C9" s="104" t="s">
        <v>18</v>
      </c>
      <c r="D9" s="105">
        <f aca="true" t="shared" si="0" ref="D9:D28">E9+F9</f>
        <v>0</v>
      </c>
      <c r="E9" s="105">
        <v>0</v>
      </c>
      <c r="F9" s="105">
        <v>0</v>
      </c>
    </row>
    <row r="10" spans="1:6" s="20" customFormat="1" ht="17.25" customHeight="1">
      <c r="A10" s="104"/>
      <c r="B10" s="105"/>
      <c r="C10" s="104" t="s">
        <v>19</v>
      </c>
      <c r="D10" s="105">
        <f t="shared" si="0"/>
        <v>0</v>
      </c>
      <c r="E10" s="105">
        <v>0</v>
      </c>
      <c r="F10" s="105">
        <v>0</v>
      </c>
    </row>
    <row r="11" spans="1:6" s="20" customFormat="1" ht="17.25" customHeight="1">
      <c r="A11" s="104"/>
      <c r="B11" s="105"/>
      <c r="C11" s="104" t="s">
        <v>20</v>
      </c>
      <c r="D11" s="105">
        <f t="shared" si="0"/>
        <v>0</v>
      </c>
      <c r="E11" s="105">
        <v>0</v>
      </c>
      <c r="F11" s="105">
        <v>0</v>
      </c>
    </row>
    <row r="12" spans="1:6" s="20" customFormat="1" ht="17.25" customHeight="1">
      <c r="A12" s="104"/>
      <c r="B12" s="105"/>
      <c r="C12" s="104" t="s">
        <v>21</v>
      </c>
      <c r="D12" s="105">
        <f t="shared" si="0"/>
        <v>0</v>
      </c>
      <c r="E12" s="105">
        <v>0</v>
      </c>
      <c r="F12" s="105">
        <v>0</v>
      </c>
    </row>
    <row r="13" spans="1:6" s="20" customFormat="1" ht="17.25" customHeight="1">
      <c r="A13" s="104"/>
      <c r="B13" s="105"/>
      <c r="C13" s="104" t="s">
        <v>22</v>
      </c>
      <c r="D13" s="105">
        <f t="shared" si="0"/>
        <v>0</v>
      </c>
      <c r="E13" s="105">
        <v>0</v>
      </c>
      <c r="F13" s="105">
        <v>0</v>
      </c>
    </row>
    <row r="14" spans="1:6" s="20" customFormat="1" ht="17.25" customHeight="1">
      <c r="A14" s="104"/>
      <c r="B14" s="105"/>
      <c r="C14" s="104" t="s">
        <v>23</v>
      </c>
      <c r="D14" s="105">
        <f t="shared" si="0"/>
        <v>0</v>
      </c>
      <c r="E14" s="105">
        <v>0</v>
      </c>
      <c r="F14" s="105">
        <v>0</v>
      </c>
    </row>
    <row r="15" spans="1:6" s="20" customFormat="1" ht="17.25" customHeight="1">
      <c r="A15" s="104"/>
      <c r="B15" s="105"/>
      <c r="C15" s="104" t="s">
        <v>24</v>
      </c>
      <c r="D15" s="105">
        <f t="shared" si="0"/>
        <v>83.34</v>
      </c>
      <c r="E15" s="105">
        <v>83.34</v>
      </c>
      <c r="F15" s="105">
        <v>0</v>
      </c>
    </row>
    <row r="16" spans="1:6" s="20" customFormat="1" ht="17.25" customHeight="1">
      <c r="A16" s="104"/>
      <c r="B16" s="105"/>
      <c r="C16" s="104" t="s">
        <v>25</v>
      </c>
      <c r="D16" s="105">
        <f t="shared" si="0"/>
        <v>38.43</v>
      </c>
      <c r="E16" s="105">
        <v>38.43</v>
      </c>
      <c r="F16" s="105">
        <v>0</v>
      </c>
    </row>
    <row r="17" spans="1:6" s="20" customFormat="1" ht="17.25" customHeight="1">
      <c r="A17" s="104"/>
      <c r="B17" s="105"/>
      <c r="C17" s="104" t="s">
        <v>26</v>
      </c>
      <c r="D17" s="105">
        <f t="shared" si="0"/>
        <v>0</v>
      </c>
      <c r="E17" s="105">
        <v>0</v>
      </c>
      <c r="F17" s="105">
        <v>0</v>
      </c>
    </row>
    <row r="18" spans="1:6" s="20" customFormat="1" ht="17.25" customHeight="1">
      <c r="A18" s="104"/>
      <c r="B18" s="105"/>
      <c r="C18" s="104" t="s">
        <v>27</v>
      </c>
      <c r="D18" s="105">
        <f t="shared" si="0"/>
        <v>0</v>
      </c>
      <c r="E18" s="105">
        <v>0</v>
      </c>
      <c r="F18" s="105">
        <v>0</v>
      </c>
    </row>
    <row r="19" spans="1:6" s="20" customFormat="1" ht="17.25" customHeight="1">
      <c r="A19" s="104"/>
      <c r="B19" s="105"/>
      <c r="C19" s="104" t="s">
        <v>28</v>
      </c>
      <c r="D19" s="105">
        <f t="shared" si="0"/>
        <v>357.39</v>
      </c>
      <c r="E19" s="105">
        <v>357.39</v>
      </c>
      <c r="F19" s="105">
        <v>0</v>
      </c>
    </row>
    <row r="20" spans="1:6" s="20" customFormat="1" ht="17.25" customHeight="1">
      <c r="A20" s="104"/>
      <c r="B20" s="105"/>
      <c r="C20" s="104" t="s">
        <v>29</v>
      </c>
      <c r="D20" s="105">
        <f t="shared" si="0"/>
        <v>0</v>
      </c>
      <c r="E20" s="105">
        <v>0</v>
      </c>
      <c r="F20" s="105">
        <v>0</v>
      </c>
    </row>
    <row r="21" spans="1:6" s="20" customFormat="1" ht="17.25" customHeight="1">
      <c r="A21" s="104"/>
      <c r="B21" s="105"/>
      <c r="C21" s="104" t="s">
        <v>30</v>
      </c>
      <c r="D21" s="105">
        <f t="shared" si="0"/>
        <v>0</v>
      </c>
      <c r="E21" s="105">
        <v>0</v>
      </c>
      <c r="F21" s="105">
        <v>0</v>
      </c>
    </row>
    <row r="22" spans="1:6" s="20" customFormat="1" ht="17.25" customHeight="1">
      <c r="A22" s="104"/>
      <c r="B22" s="105"/>
      <c r="C22" s="104" t="s">
        <v>31</v>
      </c>
      <c r="D22" s="105">
        <f t="shared" si="0"/>
        <v>0</v>
      </c>
      <c r="E22" s="105">
        <v>0</v>
      </c>
      <c r="F22" s="105">
        <v>0</v>
      </c>
    </row>
    <row r="23" spans="1:6" s="20" customFormat="1" ht="17.25" customHeight="1">
      <c r="A23" s="104"/>
      <c r="B23" s="105"/>
      <c r="C23" s="104" t="s">
        <v>32</v>
      </c>
      <c r="D23" s="105">
        <f t="shared" si="0"/>
        <v>0</v>
      </c>
      <c r="E23" s="105">
        <v>0</v>
      </c>
      <c r="F23" s="105">
        <v>0</v>
      </c>
    </row>
    <row r="24" spans="1:6" s="20" customFormat="1" ht="17.25" customHeight="1">
      <c r="A24" s="104"/>
      <c r="B24" s="105"/>
      <c r="C24" s="104" t="s">
        <v>33</v>
      </c>
      <c r="D24" s="105">
        <f t="shared" si="0"/>
        <v>0</v>
      </c>
      <c r="E24" s="105">
        <v>0</v>
      </c>
      <c r="F24" s="105">
        <v>0</v>
      </c>
    </row>
    <row r="25" spans="1:6" s="20" customFormat="1" ht="17.25" customHeight="1">
      <c r="A25" s="104"/>
      <c r="B25" s="105"/>
      <c r="C25" s="104" t="s">
        <v>34</v>
      </c>
      <c r="D25" s="105">
        <f t="shared" si="0"/>
        <v>64.43</v>
      </c>
      <c r="E25" s="105">
        <v>64.43</v>
      </c>
      <c r="F25" s="105">
        <v>0</v>
      </c>
    </row>
    <row r="26" spans="1:6" s="20" customFormat="1" ht="17.25" customHeight="1">
      <c r="A26" s="104"/>
      <c r="B26" s="105"/>
      <c r="C26" s="104" t="s">
        <v>35</v>
      </c>
      <c r="D26" s="105">
        <f t="shared" si="0"/>
        <v>0</v>
      </c>
      <c r="E26" s="105">
        <v>0</v>
      </c>
      <c r="F26" s="105">
        <v>0</v>
      </c>
    </row>
    <row r="27" spans="1:6" s="20" customFormat="1" ht="17.25" customHeight="1">
      <c r="A27" s="104"/>
      <c r="B27" s="105"/>
      <c r="C27" s="106" t="s">
        <v>36</v>
      </c>
      <c r="D27" s="105">
        <f t="shared" si="0"/>
        <v>0</v>
      </c>
      <c r="E27" s="105">
        <v>0</v>
      </c>
      <c r="F27" s="105">
        <v>0</v>
      </c>
    </row>
    <row r="28" spans="1:6" s="20" customFormat="1" ht="17.25" customHeight="1">
      <c r="A28" s="104"/>
      <c r="B28" s="105"/>
      <c r="C28" s="104" t="s">
        <v>37</v>
      </c>
      <c r="D28" s="105">
        <f t="shared" si="0"/>
        <v>0</v>
      </c>
      <c r="E28" s="105">
        <v>0</v>
      </c>
      <c r="F28" s="105">
        <v>0</v>
      </c>
    </row>
    <row r="29" spans="1:6" s="20" customFormat="1" ht="17.25" customHeight="1">
      <c r="A29" s="104"/>
      <c r="B29" s="105"/>
      <c r="C29" s="104"/>
      <c r="D29" s="105"/>
      <c r="E29" s="105"/>
      <c r="F29" s="105"/>
    </row>
    <row r="30" spans="1:6" s="20" customFormat="1" ht="17.25" customHeight="1">
      <c r="A30" s="104"/>
      <c r="B30" s="105"/>
      <c r="C30" s="104"/>
      <c r="D30" s="105"/>
      <c r="E30" s="105"/>
      <c r="F30" s="105"/>
    </row>
    <row r="31" spans="1:6" s="20" customFormat="1" ht="17.25" customHeight="1">
      <c r="A31" s="107" t="s">
        <v>38</v>
      </c>
      <c r="B31" s="108">
        <f>SUM(B32:B33)</f>
        <v>0</v>
      </c>
      <c r="C31" s="107" t="s">
        <v>39</v>
      </c>
      <c r="D31" s="108">
        <f>SUM(D32:D33)</f>
        <v>0</v>
      </c>
      <c r="E31" s="108">
        <f>SUM(E32:E33)</f>
        <v>0</v>
      </c>
      <c r="F31" s="108">
        <f>SUM(F32:F33)</f>
        <v>0</v>
      </c>
    </row>
    <row r="32" spans="1:6" s="20" customFormat="1" ht="17.25" customHeight="1">
      <c r="A32" s="104" t="s">
        <v>15</v>
      </c>
      <c r="B32" s="105">
        <v>0</v>
      </c>
      <c r="C32" s="104" t="s">
        <v>15</v>
      </c>
      <c r="D32" s="105">
        <f>E32+F32</f>
        <v>0</v>
      </c>
      <c r="E32" s="105">
        <v>0</v>
      </c>
      <c r="F32" s="105">
        <v>0</v>
      </c>
    </row>
    <row r="33" spans="1:6" s="20" customFormat="1" ht="17.25" customHeight="1">
      <c r="A33" s="104" t="s">
        <v>17</v>
      </c>
      <c r="B33" s="105">
        <v>0</v>
      </c>
      <c r="C33" s="109" t="s">
        <v>17</v>
      </c>
      <c r="D33" s="110">
        <f>E33+F33</f>
        <v>0</v>
      </c>
      <c r="E33" s="110">
        <v>0</v>
      </c>
      <c r="F33" s="110">
        <v>0</v>
      </c>
    </row>
    <row r="34" spans="1:6" s="20" customFormat="1" ht="17.25" customHeight="1">
      <c r="A34" s="111" t="s">
        <v>40</v>
      </c>
      <c r="B34" s="112">
        <f>B7+B31</f>
        <v>543.59</v>
      </c>
      <c r="C34" s="113" t="s">
        <v>41</v>
      </c>
      <c r="D34" s="114">
        <f>D7+D31</f>
        <v>543.5899999999999</v>
      </c>
      <c r="E34" s="114">
        <f>E7+E31</f>
        <v>543.5899999999999</v>
      </c>
      <c r="F34" s="114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S16" sqref="S16"/>
    </sheetView>
  </sheetViews>
  <sheetFormatPr defaultColWidth="9.00390625" defaultRowHeight="14.25"/>
  <cols>
    <col min="1" max="1" width="8.25390625" style="88" customWidth="1"/>
    <col min="2" max="2" width="35.00390625" style="88" customWidth="1"/>
    <col min="3" max="3" width="9.75390625" style="89" customWidth="1"/>
    <col min="4" max="4" width="9.875" style="89" customWidth="1"/>
    <col min="5" max="5" width="9.25390625" style="89" bestFit="1" customWidth="1"/>
    <col min="6" max="6" width="10.125" style="89" customWidth="1"/>
    <col min="7" max="7" width="7.25390625" style="89" customWidth="1"/>
    <col min="8" max="8" width="8.75390625" style="89" customWidth="1"/>
    <col min="9" max="9" width="8.875" style="89" customWidth="1"/>
    <col min="10" max="10" width="8.125" style="89" customWidth="1"/>
    <col min="11" max="11" width="10.00390625" style="89" customWidth="1"/>
    <col min="12" max="12" width="7.125" style="89" customWidth="1"/>
    <col min="13" max="13" width="8.75390625" style="89" customWidth="1"/>
    <col min="14" max="14" width="8.00390625" style="89" customWidth="1"/>
    <col min="15" max="16384" width="9.00390625" style="5" customWidth="1"/>
  </cols>
  <sheetData>
    <row r="1" ht="29.25" customHeight="1">
      <c r="A1" s="88" t="s">
        <v>42</v>
      </c>
    </row>
    <row r="2" spans="1:14" s="19" customFormat="1" ht="31.5" customHeight="1">
      <c r="A2" s="119" t="s">
        <v>43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86" customFormat="1" ht="31.5" customHeight="1">
      <c r="A3" s="90" t="s">
        <v>3</v>
      </c>
      <c r="B3" s="90"/>
      <c r="C3" s="91"/>
      <c r="D3" s="92"/>
      <c r="E3" s="91"/>
      <c r="F3" s="91"/>
      <c r="G3" s="91"/>
      <c r="H3" s="91"/>
      <c r="I3" s="91"/>
      <c r="J3" s="91"/>
      <c r="K3" s="91"/>
      <c r="L3" s="91"/>
      <c r="M3" s="91"/>
      <c r="N3" s="91" t="s">
        <v>4</v>
      </c>
    </row>
    <row r="4" spans="1:14" s="20" customFormat="1" ht="30" customHeight="1">
      <c r="A4" s="124" t="s">
        <v>44</v>
      </c>
      <c r="B4" s="124"/>
      <c r="C4" s="124" t="s">
        <v>45</v>
      </c>
      <c r="D4" s="125" t="s">
        <v>46</v>
      </c>
      <c r="E4" s="126"/>
      <c r="F4" s="126"/>
      <c r="G4" s="126"/>
      <c r="H4" s="126"/>
      <c r="I4" s="125" t="s">
        <v>47</v>
      </c>
      <c r="J4" s="126"/>
      <c r="K4" s="126"/>
      <c r="L4" s="126"/>
      <c r="M4" s="126"/>
      <c r="N4" s="129" t="s">
        <v>48</v>
      </c>
    </row>
    <row r="5" spans="1:14" s="20" customFormat="1" ht="78.75" customHeight="1">
      <c r="A5" s="12" t="s">
        <v>49</v>
      </c>
      <c r="B5" s="12" t="s">
        <v>50</v>
      </c>
      <c r="C5" s="124"/>
      <c r="D5" s="93" t="s">
        <v>10</v>
      </c>
      <c r="E5" s="93" t="s">
        <v>51</v>
      </c>
      <c r="F5" s="93" t="s">
        <v>52</v>
      </c>
      <c r="G5" s="94" t="s">
        <v>53</v>
      </c>
      <c r="H5" s="93" t="s">
        <v>54</v>
      </c>
      <c r="I5" s="93" t="s">
        <v>10</v>
      </c>
      <c r="J5" s="93" t="s">
        <v>51</v>
      </c>
      <c r="K5" s="93" t="s">
        <v>52</v>
      </c>
      <c r="L5" s="93" t="s">
        <v>53</v>
      </c>
      <c r="M5" s="93" t="s">
        <v>54</v>
      </c>
      <c r="N5" s="130"/>
    </row>
    <row r="6" spans="1:14" s="87" customFormat="1" ht="30.75" customHeight="1">
      <c r="A6" s="127" t="s">
        <v>55</v>
      </c>
      <c r="B6" s="128"/>
      <c r="C6" s="95">
        <f>SUM(C7:C15)</f>
        <v>543.5899999999999</v>
      </c>
      <c r="D6" s="95">
        <f>SUM(D7:D15)</f>
        <v>543.5899999999999</v>
      </c>
      <c r="E6" s="95">
        <f>SUM(E7:E15)</f>
        <v>543.5899999999999</v>
      </c>
      <c r="F6" s="95">
        <f aca="true" t="shared" si="0" ref="F6:N6">SUM(F7:F15)</f>
        <v>0</v>
      </c>
      <c r="G6" s="95">
        <f t="shared" si="0"/>
        <v>0</v>
      </c>
      <c r="H6" s="95">
        <f t="shared" si="0"/>
        <v>0</v>
      </c>
      <c r="I6" s="95">
        <f t="shared" si="0"/>
        <v>0</v>
      </c>
      <c r="J6" s="95">
        <f t="shared" si="0"/>
        <v>0</v>
      </c>
      <c r="K6" s="95">
        <f t="shared" si="0"/>
        <v>0</v>
      </c>
      <c r="L6" s="95">
        <f t="shared" si="0"/>
        <v>0</v>
      </c>
      <c r="M6" s="95">
        <f t="shared" si="0"/>
        <v>0</v>
      </c>
      <c r="N6" s="95">
        <f t="shared" si="0"/>
        <v>0</v>
      </c>
    </row>
    <row r="7" spans="1:14" s="20" customFormat="1" ht="23.25" customHeight="1">
      <c r="A7" s="14" t="s">
        <v>56</v>
      </c>
      <c r="B7" s="14" t="s">
        <v>57</v>
      </c>
      <c r="C7" s="96">
        <f aca="true" t="shared" si="1" ref="C7:C15">D7+I7+N7</f>
        <v>28.35</v>
      </c>
      <c r="D7" s="96">
        <f aca="true" t="shared" si="2" ref="D7:D15">SUM(E7:H7)</f>
        <v>28.35</v>
      </c>
      <c r="E7" s="96">
        <v>28.35</v>
      </c>
      <c r="F7" s="96">
        <f aca="true" t="shared" si="3" ref="F7:F15">SUM(F8:F15)</f>
        <v>0</v>
      </c>
      <c r="G7" s="96">
        <f aca="true" t="shared" si="4" ref="G7:G15">SUM(G8:G15)</f>
        <v>0</v>
      </c>
      <c r="H7" s="96">
        <f aca="true" t="shared" si="5" ref="H7:H15">SUM(H8:H15)</f>
        <v>0</v>
      </c>
      <c r="I7" s="96">
        <f aca="true" t="shared" si="6" ref="I7:I15">SUM(J7:M7)</f>
        <v>0</v>
      </c>
      <c r="J7" s="96">
        <f aca="true" t="shared" si="7" ref="J7:J15">SUM(J8:J15)</f>
        <v>0</v>
      </c>
      <c r="K7" s="96">
        <f aca="true" t="shared" si="8" ref="K7:K15">SUM(K8:K15)</f>
        <v>0</v>
      </c>
      <c r="L7" s="96">
        <f aca="true" t="shared" si="9" ref="L7:L15">SUM(L8:L15)</f>
        <v>0</v>
      </c>
      <c r="M7" s="96">
        <f aca="true" t="shared" si="10" ref="M7:M15">SUM(M8:M15)</f>
        <v>0</v>
      </c>
      <c r="N7" s="96">
        <f aca="true" t="shared" si="11" ref="N7:N15">SUM(N8:N15)</f>
        <v>0</v>
      </c>
    </row>
    <row r="8" spans="1:14" s="20" customFormat="1" ht="23.25" customHeight="1">
      <c r="A8" s="14" t="s">
        <v>58</v>
      </c>
      <c r="B8" s="14" t="s">
        <v>59</v>
      </c>
      <c r="C8" s="96">
        <f t="shared" si="1"/>
        <v>33.57</v>
      </c>
      <c r="D8" s="96">
        <f t="shared" si="2"/>
        <v>33.57</v>
      </c>
      <c r="E8" s="96">
        <v>33.57</v>
      </c>
      <c r="F8" s="96">
        <f t="shared" si="3"/>
        <v>0</v>
      </c>
      <c r="G8" s="96">
        <f t="shared" si="4"/>
        <v>0</v>
      </c>
      <c r="H8" s="96">
        <f t="shared" si="5"/>
        <v>0</v>
      </c>
      <c r="I8" s="96">
        <f t="shared" si="6"/>
        <v>0</v>
      </c>
      <c r="J8" s="96">
        <f t="shared" si="7"/>
        <v>0</v>
      </c>
      <c r="K8" s="96">
        <f t="shared" si="8"/>
        <v>0</v>
      </c>
      <c r="L8" s="96">
        <f t="shared" si="9"/>
        <v>0</v>
      </c>
      <c r="M8" s="96">
        <f t="shared" si="10"/>
        <v>0</v>
      </c>
      <c r="N8" s="96">
        <f t="shared" si="11"/>
        <v>0</v>
      </c>
    </row>
    <row r="9" spans="1:14" s="20" customFormat="1" ht="23.25" customHeight="1">
      <c r="A9" s="14" t="s">
        <v>60</v>
      </c>
      <c r="B9" s="14" t="s">
        <v>61</v>
      </c>
      <c r="C9" s="96">
        <f t="shared" si="1"/>
        <v>16.78</v>
      </c>
      <c r="D9" s="96">
        <f t="shared" si="2"/>
        <v>16.78</v>
      </c>
      <c r="E9" s="96">
        <v>16.78</v>
      </c>
      <c r="F9" s="96">
        <f t="shared" si="3"/>
        <v>0</v>
      </c>
      <c r="G9" s="96">
        <f t="shared" si="4"/>
        <v>0</v>
      </c>
      <c r="H9" s="96">
        <f t="shared" si="5"/>
        <v>0</v>
      </c>
      <c r="I9" s="96">
        <f t="shared" si="6"/>
        <v>0</v>
      </c>
      <c r="J9" s="96">
        <f t="shared" si="7"/>
        <v>0</v>
      </c>
      <c r="K9" s="96">
        <f t="shared" si="8"/>
        <v>0</v>
      </c>
      <c r="L9" s="96">
        <f t="shared" si="9"/>
        <v>0</v>
      </c>
      <c r="M9" s="96">
        <f t="shared" si="10"/>
        <v>0</v>
      </c>
      <c r="N9" s="96">
        <f t="shared" si="11"/>
        <v>0</v>
      </c>
    </row>
    <row r="10" spans="1:14" s="20" customFormat="1" ht="23.25" customHeight="1">
      <c r="A10" s="14" t="s">
        <v>62</v>
      </c>
      <c r="B10" s="14" t="s">
        <v>63</v>
      </c>
      <c r="C10" s="96">
        <f t="shared" si="1"/>
        <v>4.64</v>
      </c>
      <c r="D10" s="96">
        <f t="shared" si="2"/>
        <v>4.64</v>
      </c>
      <c r="E10" s="96">
        <v>4.64</v>
      </c>
      <c r="F10" s="96">
        <f t="shared" si="3"/>
        <v>0</v>
      </c>
      <c r="G10" s="96">
        <f t="shared" si="4"/>
        <v>0</v>
      </c>
      <c r="H10" s="96">
        <f t="shared" si="5"/>
        <v>0</v>
      </c>
      <c r="I10" s="96">
        <f t="shared" si="6"/>
        <v>0</v>
      </c>
      <c r="J10" s="96">
        <f t="shared" si="7"/>
        <v>0</v>
      </c>
      <c r="K10" s="96">
        <f t="shared" si="8"/>
        <v>0</v>
      </c>
      <c r="L10" s="96">
        <f t="shared" si="9"/>
        <v>0</v>
      </c>
      <c r="M10" s="96">
        <f t="shared" si="10"/>
        <v>0</v>
      </c>
      <c r="N10" s="96">
        <f t="shared" si="11"/>
        <v>0</v>
      </c>
    </row>
    <row r="11" spans="1:14" s="20" customFormat="1" ht="23.25" customHeight="1">
      <c r="A11" s="14" t="s">
        <v>64</v>
      </c>
      <c r="B11" s="14" t="s">
        <v>65</v>
      </c>
      <c r="C11" s="96">
        <f t="shared" si="1"/>
        <v>16.78</v>
      </c>
      <c r="D11" s="96">
        <f t="shared" si="2"/>
        <v>16.78</v>
      </c>
      <c r="E11" s="96">
        <v>16.78</v>
      </c>
      <c r="F11" s="96">
        <f t="shared" si="3"/>
        <v>0</v>
      </c>
      <c r="G11" s="96">
        <f t="shared" si="4"/>
        <v>0</v>
      </c>
      <c r="H11" s="96">
        <f t="shared" si="5"/>
        <v>0</v>
      </c>
      <c r="I11" s="96">
        <f t="shared" si="6"/>
        <v>0</v>
      </c>
      <c r="J11" s="96">
        <f t="shared" si="7"/>
        <v>0</v>
      </c>
      <c r="K11" s="96">
        <f t="shared" si="8"/>
        <v>0</v>
      </c>
      <c r="L11" s="96">
        <f t="shared" si="9"/>
        <v>0</v>
      </c>
      <c r="M11" s="96">
        <f t="shared" si="10"/>
        <v>0</v>
      </c>
      <c r="N11" s="96">
        <f t="shared" si="11"/>
        <v>0</v>
      </c>
    </row>
    <row r="12" spans="1:14" s="20" customFormat="1" ht="23.25" customHeight="1">
      <c r="A12" s="14" t="s">
        <v>66</v>
      </c>
      <c r="B12" s="14" t="s">
        <v>67</v>
      </c>
      <c r="C12" s="96">
        <f t="shared" si="1"/>
        <v>21.65</v>
      </c>
      <c r="D12" s="96">
        <f t="shared" si="2"/>
        <v>21.65</v>
      </c>
      <c r="E12" s="96">
        <v>21.65</v>
      </c>
      <c r="F12" s="96">
        <f t="shared" si="3"/>
        <v>0</v>
      </c>
      <c r="G12" s="96">
        <f t="shared" si="4"/>
        <v>0</v>
      </c>
      <c r="H12" s="96">
        <f t="shared" si="5"/>
        <v>0</v>
      </c>
      <c r="I12" s="96">
        <f t="shared" si="6"/>
        <v>0</v>
      </c>
      <c r="J12" s="96">
        <f t="shared" si="7"/>
        <v>0</v>
      </c>
      <c r="K12" s="96">
        <f t="shared" si="8"/>
        <v>0</v>
      </c>
      <c r="L12" s="96">
        <f t="shared" si="9"/>
        <v>0</v>
      </c>
      <c r="M12" s="96">
        <f t="shared" si="10"/>
        <v>0</v>
      </c>
      <c r="N12" s="96">
        <f t="shared" si="11"/>
        <v>0</v>
      </c>
    </row>
    <row r="13" spans="1:14" s="20" customFormat="1" ht="23.25" customHeight="1">
      <c r="A13" s="14" t="s">
        <v>68</v>
      </c>
      <c r="B13" s="14" t="s">
        <v>69</v>
      </c>
      <c r="C13" s="96">
        <f t="shared" si="1"/>
        <v>357.39</v>
      </c>
      <c r="D13" s="96">
        <f t="shared" si="2"/>
        <v>357.39</v>
      </c>
      <c r="E13" s="96">
        <v>357.39</v>
      </c>
      <c r="F13" s="96">
        <f t="shared" si="3"/>
        <v>0</v>
      </c>
      <c r="G13" s="96">
        <f t="shared" si="4"/>
        <v>0</v>
      </c>
      <c r="H13" s="96">
        <f t="shared" si="5"/>
        <v>0</v>
      </c>
      <c r="I13" s="96">
        <f t="shared" si="6"/>
        <v>0</v>
      </c>
      <c r="J13" s="96">
        <f t="shared" si="7"/>
        <v>0</v>
      </c>
      <c r="K13" s="96">
        <f t="shared" si="8"/>
        <v>0</v>
      </c>
      <c r="L13" s="96">
        <f t="shared" si="9"/>
        <v>0</v>
      </c>
      <c r="M13" s="96">
        <f t="shared" si="10"/>
        <v>0</v>
      </c>
      <c r="N13" s="96">
        <f t="shared" si="11"/>
        <v>0</v>
      </c>
    </row>
    <row r="14" spans="1:14" s="20" customFormat="1" ht="23.25" customHeight="1">
      <c r="A14" s="17" t="s">
        <v>70</v>
      </c>
      <c r="B14" s="17" t="s">
        <v>71</v>
      </c>
      <c r="C14" s="97">
        <f t="shared" si="1"/>
        <v>29.19</v>
      </c>
      <c r="D14" s="97">
        <f t="shared" si="2"/>
        <v>29.19</v>
      </c>
      <c r="E14" s="96">
        <v>29.19</v>
      </c>
      <c r="F14" s="97">
        <f t="shared" si="3"/>
        <v>0</v>
      </c>
      <c r="G14" s="97">
        <f t="shared" si="4"/>
        <v>0</v>
      </c>
      <c r="H14" s="97">
        <f t="shared" si="5"/>
        <v>0</v>
      </c>
      <c r="I14" s="97">
        <f t="shared" si="6"/>
        <v>0</v>
      </c>
      <c r="J14" s="97">
        <f t="shared" si="7"/>
        <v>0</v>
      </c>
      <c r="K14" s="97">
        <f t="shared" si="8"/>
        <v>0</v>
      </c>
      <c r="L14" s="97">
        <f t="shared" si="9"/>
        <v>0</v>
      </c>
      <c r="M14" s="97">
        <f t="shared" si="10"/>
        <v>0</v>
      </c>
      <c r="N14" s="97">
        <f t="shared" si="11"/>
        <v>0</v>
      </c>
    </row>
    <row r="15" spans="1:14" ht="23.25" customHeight="1">
      <c r="A15" s="18" t="s">
        <v>72</v>
      </c>
      <c r="B15" s="18" t="s">
        <v>73</v>
      </c>
      <c r="C15" s="96">
        <f t="shared" si="1"/>
        <v>35.24</v>
      </c>
      <c r="D15" s="96">
        <f t="shared" si="2"/>
        <v>35.24</v>
      </c>
      <c r="E15" s="96">
        <v>35.24</v>
      </c>
      <c r="F15" s="96">
        <f t="shared" si="3"/>
        <v>0</v>
      </c>
      <c r="G15" s="96">
        <f t="shared" si="4"/>
        <v>0</v>
      </c>
      <c r="H15" s="96">
        <f t="shared" si="5"/>
        <v>0</v>
      </c>
      <c r="I15" s="96">
        <f t="shared" si="6"/>
        <v>0</v>
      </c>
      <c r="J15" s="96">
        <f t="shared" si="7"/>
        <v>0</v>
      </c>
      <c r="K15" s="96">
        <f t="shared" si="8"/>
        <v>0</v>
      </c>
      <c r="L15" s="96">
        <f t="shared" si="9"/>
        <v>0</v>
      </c>
      <c r="M15" s="96">
        <f t="shared" si="10"/>
        <v>0</v>
      </c>
      <c r="N15" s="96">
        <f t="shared" si="11"/>
        <v>0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  <ignoredErrors>
    <ignoredError sqref="I7:I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10.625" style="74" customWidth="1"/>
    <col min="2" max="2" width="36.375" style="74" customWidth="1"/>
    <col min="3" max="3" width="14.125" style="75" customWidth="1"/>
    <col min="4" max="4" width="10.75390625" style="75" customWidth="1"/>
    <col min="5" max="5" width="12.00390625" style="75" customWidth="1"/>
    <col min="6" max="6" width="11.875" style="75" customWidth="1"/>
    <col min="7" max="7" width="13.00390625" style="75" customWidth="1"/>
    <col min="8" max="8" width="13.875" style="76" customWidth="1"/>
    <col min="9" max="16384" width="9.00390625" style="77" customWidth="1"/>
  </cols>
  <sheetData>
    <row r="1" ht="24.75" customHeight="1">
      <c r="A1" s="74" t="s">
        <v>74</v>
      </c>
    </row>
    <row r="2" spans="1:8" s="70" customFormat="1" ht="22.5" customHeight="1">
      <c r="A2" s="131" t="s">
        <v>75</v>
      </c>
      <c r="B2" s="131"/>
      <c r="C2" s="131"/>
      <c r="D2" s="131"/>
      <c r="E2" s="131"/>
      <c r="F2" s="131"/>
      <c r="G2" s="131"/>
      <c r="H2" s="131"/>
    </row>
    <row r="3" spans="1:8" ht="24" customHeight="1">
      <c r="A3" s="132" t="s">
        <v>3</v>
      </c>
      <c r="B3" s="132"/>
      <c r="H3" s="76" t="s">
        <v>4</v>
      </c>
    </row>
    <row r="4" spans="1:8" s="71" customFormat="1" ht="33.75" customHeight="1">
      <c r="A4" s="133" t="s">
        <v>44</v>
      </c>
      <c r="B4" s="133"/>
      <c r="C4" s="133" t="s">
        <v>76</v>
      </c>
      <c r="D4" s="133" t="s">
        <v>77</v>
      </c>
      <c r="E4" s="133"/>
      <c r="F4" s="133"/>
      <c r="G4" s="133" t="s">
        <v>78</v>
      </c>
      <c r="H4" s="133"/>
    </row>
    <row r="5" spans="1:8" s="71" customFormat="1" ht="31.5" customHeight="1">
      <c r="A5" s="46" t="s">
        <v>49</v>
      </c>
      <c r="B5" s="46" t="s">
        <v>50</v>
      </c>
      <c r="C5" s="133"/>
      <c r="D5" s="46" t="s">
        <v>55</v>
      </c>
      <c r="E5" s="46" t="s">
        <v>79</v>
      </c>
      <c r="F5" s="46" t="s">
        <v>80</v>
      </c>
      <c r="G5" s="46" t="s">
        <v>81</v>
      </c>
      <c r="H5" s="78" t="s">
        <v>82</v>
      </c>
    </row>
    <row r="6" spans="1:8" s="72" customFormat="1" ht="24.75" customHeight="1">
      <c r="A6" s="134" t="s">
        <v>55</v>
      </c>
      <c r="B6" s="135"/>
      <c r="C6" s="79">
        <f>SUM(C7:C15)</f>
        <v>552.8699999999999</v>
      </c>
      <c r="D6" s="79">
        <f>SUM(D7:D15)</f>
        <v>543.5899999999999</v>
      </c>
      <c r="E6" s="79">
        <f>SUM(E7:E15)</f>
        <v>543.5899999999999</v>
      </c>
      <c r="F6" s="79">
        <f>SUM(F7:F15)</f>
        <v>0</v>
      </c>
      <c r="G6" s="79">
        <f>SUM(G7:G15)</f>
        <v>-25.579999999999977</v>
      </c>
      <c r="H6" s="80">
        <f>G6/C6</f>
        <v>-0.04626765785808595</v>
      </c>
    </row>
    <row r="7" spans="1:8" s="73" customFormat="1" ht="31.5" customHeight="1">
      <c r="A7" s="81" t="s">
        <v>56</v>
      </c>
      <c r="B7" s="81" t="s">
        <v>57</v>
      </c>
      <c r="C7" s="82">
        <v>27</v>
      </c>
      <c r="D7" s="82">
        <f>E7+F7</f>
        <v>28.35</v>
      </c>
      <c r="E7" s="83">
        <v>28.35</v>
      </c>
      <c r="F7" s="82">
        <v>0</v>
      </c>
      <c r="G7" s="82">
        <f>D6-C6</f>
        <v>-9.279999999999973</v>
      </c>
      <c r="H7" s="84">
        <f aca="true" t="shared" si="0" ref="H7:H15">G7/C7</f>
        <v>-0.3437037037037027</v>
      </c>
    </row>
    <row r="8" spans="1:8" s="73" customFormat="1" ht="31.5" customHeight="1">
      <c r="A8" s="81" t="s">
        <v>58</v>
      </c>
      <c r="B8" s="81" t="s">
        <v>59</v>
      </c>
      <c r="C8" s="82">
        <v>35.81</v>
      </c>
      <c r="D8" s="82">
        <f aca="true" t="shared" si="1" ref="D8:D15">E8+F8</f>
        <v>33.57</v>
      </c>
      <c r="E8" s="83">
        <v>33.57</v>
      </c>
      <c r="F8" s="82">
        <v>0</v>
      </c>
      <c r="G8" s="82">
        <f aca="true" t="shared" si="2" ref="G8:G14">D7-C7</f>
        <v>1.3500000000000014</v>
      </c>
      <c r="H8" s="84">
        <f t="shared" si="0"/>
        <v>0.03769896676905896</v>
      </c>
    </row>
    <row r="9" spans="1:8" s="73" customFormat="1" ht="31.5" customHeight="1">
      <c r="A9" s="81" t="s">
        <v>60</v>
      </c>
      <c r="B9" s="81" t="s">
        <v>61</v>
      </c>
      <c r="C9" s="82">
        <v>28.72</v>
      </c>
      <c r="D9" s="82">
        <f t="shared" si="1"/>
        <v>16.78</v>
      </c>
      <c r="E9" s="83">
        <v>16.78</v>
      </c>
      <c r="F9" s="82">
        <v>0</v>
      </c>
      <c r="G9" s="82">
        <f t="shared" si="2"/>
        <v>-2.240000000000002</v>
      </c>
      <c r="H9" s="84">
        <f t="shared" si="0"/>
        <v>-0.0779944289693594</v>
      </c>
    </row>
    <row r="10" spans="1:8" s="73" customFormat="1" ht="31.5" customHeight="1">
      <c r="A10" s="81" t="s">
        <v>62</v>
      </c>
      <c r="B10" s="81" t="s">
        <v>63</v>
      </c>
      <c r="C10" s="82">
        <v>0</v>
      </c>
      <c r="D10" s="82">
        <f t="shared" si="1"/>
        <v>4.64</v>
      </c>
      <c r="E10" s="83">
        <v>4.64</v>
      </c>
      <c r="F10" s="82">
        <v>0</v>
      </c>
      <c r="G10" s="82">
        <f t="shared" si="2"/>
        <v>-11.939999999999998</v>
      </c>
      <c r="H10" s="84">
        <v>1</v>
      </c>
    </row>
    <row r="11" spans="1:8" s="73" customFormat="1" ht="31.5" customHeight="1">
      <c r="A11" s="81" t="s">
        <v>64</v>
      </c>
      <c r="B11" s="81" t="s">
        <v>65</v>
      </c>
      <c r="C11" s="82">
        <v>16.53</v>
      </c>
      <c r="D11" s="82">
        <f t="shared" si="1"/>
        <v>16.78</v>
      </c>
      <c r="E11" s="83">
        <v>16.78</v>
      </c>
      <c r="F11" s="82">
        <v>0</v>
      </c>
      <c r="G11" s="82">
        <f t="shared" si="2"/>
        <v>4.64</v>
      </c>
      <c r="H11" s="84">
        <f t="shared" si="0"/>
        <v>0.2807017543859649</v>
      </c>
    </row>
    <row r="12" spans="1:8" s="73" customFormat="1" ht="31.5" customHeight="1">
      <c r="A12" s="81" t="s">
        <v>66</v>
      </c>
      <c r="B12" s="81" t="s">
        <v>67</v>
      </c>
      <c r="C12" s="82">
        <v>21.08</v>
      </c>
      <c r="D12" s="82">
        <f t="shared" si="1"/>
        <v>21.65</v>
      </c>
      <c r="E12" s="83">
        <v>21.65</v>
      </c>
      <c r="F12" s="82">
        <v>0</v>
      </c>
      <c r="G12" s="82">
        <f t="shared" si="2"/>
        <v>0.25</v>
      </c>
      <c r="H12" s="84">
        <f t="shared" si="0"/>
        <v>0.011859582542694497</v>
      </c>
    </row>
    <row r="13" spans="1:8" s="73" customFormat="1" ht="31.5" customHeight="1">
      <c r="A13" s="81" t="s">
        <v>68</v>
      </c>
      <c r="B13" s="81" t="s">
        <v>69</v>
      </c>
      <c r="C13" s="82">
        <v>366.32</v>
      </c>
      <c r="D13" s="82">
        <f t="shared" si="1"/>
        <v>357.39</v>
      </c>
      <c r="E13" s="83">
        <v>357.39</v>
      </c>
      <c r="F13" s="82">
        <v>0</v>
      </c>
      <c r="G13" s="82">
        <f t="shared" si="2"/>
        <v>0.5700000000000003</v>
      </c>
      <c r="H13" s="84">
        <f t="shared" si="0"/>
        <v>0.0015560165975103742</v>
      </c>
    </row>
    <row r="14" spans="1:8" s="73" customFormat="1" ht="31.5" customHeight="1">
      <c r="A14" s="81" t="s">
        <v>70</v>
      </c>
      <c r="B14" s="81" t="s">
        <v>71</v>
      </c>
      <c r="C14" s="82">
        <v>28.87</v>
      </c>
      <c r="D14" s="82">
        <f t="shared" si="1"/>
        <v>29.19</v>
      </c>
      <c r="E14" s="83">
        <v>29.19</v>
      </c>
      <c r="F14" s="82">
        <v>0</v>
      </c>
      <c r="G14" s="82">
        <f t="shared" si="2"/>
        <v>-8.930000000000007</v>
      </c>
      <c r="H14" s="84">
        <f t="shared" si="0"/>
        <v>-0.30931763075857316</v>
      </c>
    </row>
    <row r="15" spans="1:8" ht="31.5" customHeight="1">
      <c r="A15" s="81" t="s">
        <v>72</v>
      </c>
      <c r="B15" s="81" t="s">
        <v>73</v>
      </c>
      <c r="C15" s="85">
        <v>28.54</v>
      </c>
      <c r="D15" s="82">
        <f t="shared" si="1"/>
        <v>35.24</v>
      </c>
      <c r="E15" s="85">
        <v>35.24</v>
      </c>
      <c r="F15" s="82">
        <v>0</v>
      </c>
      <c r="G15" s="82">
        <v>0</v>
      </c>
      <c r="H15" s="84">
        <f t="shared" si="0"/>
        <v>0</v>
      </c>
    </row>
  </sheetData>
  <sheetProtection/>
  <mergeCells count="7">
    <mergeCell ref="A2:H2"/>
    <mergeCell ref="A3:B3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I16" sqref="I16"/>
    </sheetView>
  </sheetViews>
  <sheetFormatPr defaultColWidth="9.00390625" defaultRowHeight="14.25"/>
  <cols>
    <col min="1" max="1" width="22.00390625" style="58" customWidth="1"/>
    <col min="2" max="2" width="33.875" style="58" customWidth="1"/>
    <col min="3" max="3" width="30.375" style="58" customWidth="1"/>
    <col min="4" max="4" width="6.00390625" style="58" customWidth="1"/>
    <col min="5" max="16384" width="9.00390625" style="58" customWidth="1"/>
  </cols>
  <sheetData>
    <row r="1" s="5" customFormat="1" ht="14.25">
      <c r="A1" s="5" t="s">
        <v>83</v>
      </c>
    </row>
    <row r="2" spans="1:5" s="19" customFormat="1" ht="34.5" customHeight="1">
      <c r="A2" s="119" t="s">
        <v>84</v>
      </c>
      <c r="B2" s="119"/>
      <c r="C2" s="119"/>
      <c r="D2" s="32"/>
      <c r="E2" s="32"/>
    </row>
    <row r="3" spans="1:5" s="29" customFormat="1" ht="19.5" customHeight="1">
      <c r="A3" s="59" t="s">
        <v>3</v>
      </c>
      <c r="B3" s="59"/>
      <c r="C3" s="60" t="s">
        <v>4</v>
      </c>
      <c r="D3" s="59"/>
      <c r="E3" s="59"/>
    </row>
    <row r="4" spans="1:3" s="56" customFormat="1" ht="19.5" customHeight="1">
      <c r="A4" s="61" t="s">
        <v>85</v>
      </c>
      <c r="B4" s="61" t="s">
        <v>86</v>
      </c>
      <c r="C4" s="62" t="s">
        <v>87</v>
      </c>
    </row>
    <row r="5" spans="1:3" ht="21.75" customHeight="1">
      <c r="A5" s="136" t="s">
        <v>55</v>
      </c>
      <c r="B5" s="137"/>
      <c r="C5" s="63">
        <f>C6+C11+C21+C23+C26+C28</f>
        <v>543.59</v>
      </c>
    </row>
    <row r="6" spans="1:3" s="57" customFormat="1" ht="21.75" customHeight="1">
      <c r="A6" s="64">
        <v>501</v>
      </c>
      <c r="B6" s="65" t="s">
        <v>88</v>
      </c>
      <c r="C6" s="63">
        <f>SUM(C7:C10)</f>
        <v>461.78</v>
      </c>
    </row>
    <row r="7" spans="1:3" ht="21.75" customHeight="1">
      <c r="A7" s="66">
        <v>50101</v>
      </c>
      <c r="B7" s="67" t="s">
        <v>89</v>
      </c>
      <c r="C7" s="68">
        <v>461.78</v>
      </c>
    </row>
    <row r="8" spans="1:3" ht="21.75" customHeight="1">
      <c r="A8" s="66">
        <v>50102</v>
      </c>
      <c r="B8" s="67" t="s">
        <v>90</v>
      </c>
      <c r="C8" s="68">
        <v>0</v>
      </c>
    </row>
    <row r="9" spans="1:3" ht="21.75" customHeight="1">
      <c r="A9" s="66">
        <v>50103</v>
      </c>
      <c r="B9" s="67" t="s">
        <v>91</v>
      </c>
      <c r="C9" s="68">
        <v>0</v>
      </c>
    </row>
    <row r="10" spans="1:3" ht="21.75" customHeight="1">
      <c r="A10" s="66">
        <v>50199</v>
      </c>
      <c r="B10" s="67" t="s">
        <v>92</v>
      </c>
      <c r="C10" s="68">
        <v>0</v>
      </c>
    </row>
    <row r="11" spans="1:3" ht="21.75" customHeight="1">
      <c r="A11" s="64">
        <v>502</v>
      </c>
      <c r="B11" s="65" t="s">
        <v>93</v>
      </c>
      <c r="C11" s="63">
        <f>SUM(C12:C20)</f>
        <v>25.99</v>
      </c>
    </row>
    <row r="12" spans="1:3" ht="21.75" customHeight="1">
      <c r="A12" s="66">
        <v>50201</v>
      </c>
      <c r="B12" s="67" t="s">
        <v>94</v>
      </c>
      <c r="C12" s="68">
        <v>25.99</v>
      </c>
    </row>
    <row r="13" spans="1:3" ht="21.75" customHeight="1">
      <c r="A13" s="66">
        <v>50202</v>
      </c>
      <c r="B13" s="67" t="s">
        <v>95</v>
      </c>
      <c r="C13" s="68">
        <v>0</v>
      </c>
    </row>
    <row r="14" spans="1:3" ht="21.75" customHeight="1">
      <c r="A14" s="66">
        <v>50203</v>
      </c>
      <c r="B14" s="67" t="s">
        <v>96</v>
      </c>
      <c r="C14" s="68">
        <v>0</v>
      </c>
    </row>
    <row r="15" spans="1:3" ht="21.75" customHeight="1">
      <c r="A15" s="66">
        <v>50204</v>
      </c>
      <c r="B15" s="67" t="s">
        <v>97</v>
      </c>
      <c r="C15" s="68">
        <v>0</v>
      </c>
    </row>
    <row r="16" spans="1:3" ht="21.75" customHeight="1">
      <c r="A16" s="66">
        <v>50205</v>
      </c>
      <c r="B16" s="67" t="s">
        <v>98</v>
      </c>
      <c r="C16" s="68">
        <v>0</v>
      </c>
    </row>
    <row r="17" spans="1:3" ht="21.75" customHeight="1">
      <c r="A17" s="66">
        <v>50206</v>
      </c>
      <c r="B17" s="67" t="s">
        <v>99</v>
      </c>
      <c r="C17" s="68">
        <v>0</v>
      </c>
    </row>
    <row r="18" spans="1:3" ht="21.75" customHeight="1">
      <c r="A18" s="66">
        <v>50208</v>
      </c>
      <c r="B18" s="67" t="s">
        <v>100</v>
      </c>
      <c r="C18" s="68">
        <v>0</v>
      </c>
    </row>
    <row r="19" spans="1:3" ht="21.75" customHeight="1">
      <c r="A19" s="66">
        <v>50209</v>
      </c>
      <c r="B19" s="67" t="s">
        <v>101</v>
      </c>
      <c r="C19" s="68">
        <v>0</v>
      </c>
    </row>
    <row r="20" spans="1:3" ht="21.75" customHeight="1">
      <c r="A20" s="66">
        <v>50299</v>
      </c>
      <c r="B20" s="67" t="s">
        <v>102</v>
      </c>
      <c r="C20" s="68">
        <v>0</v>
      </c>
    </row>
    <row r="21" spans="1:3" ht="21.75" customHeight="1">
      <c r="A21" s="64">
        <v>503</v>
      </c>
      <c r="B21" s="65" t="s">
        <v>103</v>
      </c>
      <c r="C21" s="63">
        <f>SUM(C22)</f>
        <v>0</v>
      </c>
    </row>
    <row r="22" spans="1:3" ht="21.75" customHeight="1">
      <c r="A22" s="66">
        <v>50306</v>
      </c>
      <c r="B22" s="67" t="s">
        <v>104</v>
      </c>
      <c r="C22" s="68">
        <v>0</v>
      </c>
    </row>
    <row r="23" spans="1:3" ht="21.75" customHeight="1">
      <c r="A23" s="64">
        <v>505</v>
      </c>
      <c r="B23" s="65" t="s">
        <v>105</v>
      </c>
      <c r="C23" s="63">
        <f>SUM(C24:C25)</f>
        <v>0</v>
      </c>
    </row>
    <row r="24" spans="1:3" ht="21.75" customHeight="1">
      <c r="A24" s="66">
        <v>50501</v>
      </c>
      <c r="B24" s="67" t="s">
        <v>106</v>
      </c>
      <c r="C24" s="68">
        <v>0</v>
      </c>
    </row>
    <row r="25" spans="1:3" ht="21.75" customHeight="1">
      <c r="A25" s="66">
        <v>50502</v>
      </c>
      <c r="B25" s="67" t="s">
        <v>107</v>
      </c>
      <c r="C25" s="68">
        <v>0</v>
      </c>
    </row>
    <row r="26" spans="1:3" ht="21.75" customHeight="1">
      <c r="A26" s="64">
        <v>506</v>
      </c>
      <c r="B26" s="65" t="s">
        <v>108</v>
      </c>
      <c r="C26" s="63">
        <f>SUM(C27)</f>
        <v>3</v>
      </c>
    </row>
    <row r="27" spans="1:3" ht="21.75" customHeight="1">
      <c r="A27" s="66">
        <v>50601</v>
      </c>
      <c r="B27" s="67" t="s">
        <v>109</v>
      </c>
      <c r="C27" s="68">
        <v>3</v>
      </c>
    </row>
    <row r="28" spans="1:3" ht="21.75" customHeight="1">
      <c r="A28" s="64">
        <v>509</v>
      </c>
      <c r="B28" s="65" t="s">
        <v>110</v>
      </c>
      <c r="C28" s="63">
        <f>SUM(C29:C31)</f>
        <v>52.82</v>
      </c>
    </row>
    <row r="29" spans="1:3" ht="21.75" customHeight="1">
      <c r="A29" s="66">
        <v>50901</v>
      </c>
      <c r="B29" s="67" t="s">
        <v>111</v>
      </c>
      <c r="C29" s="68">
        <v>8.92</v>
      </c>
    </row>
    <row r="30" spans="1:3" ht="21.75" customHeight="1">
      <c r="A30" s="66">
        <v>50905</v>
      </c>
      <c r="B30" s="67" t="s">
        <v>112</v>
      </c>
      <c r="C30" s="68">
        <v>43.9</v>
      </c>
    </row>
    <row r="31" spans="1:3" ht="21.75" customHeight="1">
      <c r="A31" s="66">
        <v>50999</v>
      </c>
      <c r="B31" s="67" t="s">
        <v>113</v>
      </c>
      <c r="C31" s="68">
        <v>0</v>
      </c>
    </row>
    <row r="32" spans="1:3" ht="14.25">
      <c r="A32" s="69"/>
      <c r="B32" s="69"/>
      <c r="C32" s="69"/>
    </row>
    <row r="33" spans="1:3" ht="14.25">
      <c r="A33" s="69"/>
      <c r="B33" s="69"/>
      <c r="C33" s="69"/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50" sqref="H50"/>
    </sheetView>
  </sheetViews>
  <sheetFormatPr defaultColWidth="9.00390625" defaultRowHeight="14.25"/>
  <cols>
    <col min="1" max="1" width="9.00390625" style="5" customWidth="1"/>
    <col min="2" max="2" width="31.00390625" style="5" customWidth="1"/>
    <col min="3" max="3" width="11.625" style="48" customWidth="1"/>
    <col min="4" max="5" width="22.75390625" style="48" customWidth="1"/>
    <col min="6" max="16384" width="9.00390625" style="5" customWidth="1"/>
  </cols>
  <sheetData>
    <row r="1" ht="14.25">
      <c r="A1" s="5" t="s">
        <v>114</v>
      </c>
    </row>
    <row r="2" spans="1:5" s="19" customFormat="1" ht="34.5" customHeight="1">
      <c r="A2" s="119" t="s">
        <v>115</v>
      </c>
      <c r="B2" s="119"/>
      <c r="C2" s="119"/>
      <c r="D2" s="119"/>
      <c r="E2" s="119"/>
    </row>
    <row r="3" spans="1:5" ht="19.5" customHeight="1">
      <c r="A3" s="21" t="s">
        <v>3</v>
      </c>
      <c r="E3" s="49" t="s">
        <v>4</v>
      </c>
    </row>
    <row r="4" spans="1:5" ht="14.25">
      <c r="A4" s="138" t="s">
        <v>116</v>
      </c>
      <c r="B4" s="138"/>
      <c r="C4" s="139" t="s">
        <v>117</v>
      </c>
      <c r="D4" s="139"/>
      <c r="E4" s="139"/>
    </row>
    <row r="5" spans="1:5" ht="14.25">
      <c r="A5" s="50" t="s">
        <v>49</v>
      </c>
      <c r="B5" s="50" t="s">
        <v>50</v>
      </c>
      <c r="C5" s="51" t="s">
        <v>55</v>
      </c>
      <c r="D5" s="51" t="s">
        <v>118</v>
      </c>
      <c r="E5" s="51" t="s">
        <v>119</v>
      </c>
    </row>
    <row r="6" spans="1:5" ht="14.25">
      <c r="A6" s="138" t="s">
        <v>120</v>
      </c>
      <c r="B6" s="138"/>
      <c r="C6" s="52">
        <f>C7+C21+C49+C62</f>
        <v>543.59</v>
      </c>
      <c r="D6" s="52">
        <f>D7+D21+D49+D62</f>
        <v>514.6</v>
      </c>
      <c r="E6" s="52">
        <f>E7+E21+E49+E62</f>
        <v>28.990000000000002</v>
      </c>
    </row>
    <row r="7" spans="1:5" s="30" customFormat="1" ht="14.25">
      <c r="A7" s="50">
        <v>301</v>
      </c>
      <c r="B7" s="53" t="s">
        <v>121</v>
      </c>
      <c r="C7" s="52">
        <f>SUM(C8:C20)</f>
        <v>461.77</v>
      </c>
      <c r="D7" s="52">
        <f>SUM(D8:D20)</f>
        <v>461.77</v>
      </c>
      <c r="E7" s="52">
        <f>SUM(E8:E20)</f>
        <v>0</v>
      </c>
    </row>
    <row r="8" spans="1:5" ht="14.25">
      <c r="A8" s="36">
        <v>30101</v>
      </c>
      <c r="B8" s="54" t="s">
        <v>122</v>
      </c>
      <c r="C8" s="55">
        <f>D8+E8</f>
        <v>120.79</v>
      </c>
      <c r="D8" s="55">
        <v>120.79</v>
      </c>
      <c r="E8" s="55">
        <v>0</v>
      </c>
    </row>
    <row r="9" spans="1:5" ht="14.25">
      <c r="A9" s="36">
        <v>30102</v>
      </c>
      <c r="B9" s="54" t="s">
        <v>123</v>
      </c>
      <c r="C9" s="55">
        <f aca="true" t="shared" si="0" ref="C9:C20">D9+E9</f>
        <v>124</v>
      </c>
      <c r="D9" s="55">
        <v>124</v>
      </c>
      <c r="E9" s="55">
        <v>0</v>
      </c>
    </row>
    <row r="10" spans="1:5" ht="14.25">
      <c r="A10" s="36">
        <v>30103</v>
      </c>
      <c r="B10" s="54" t="s">
        <v>124</v>
      </c>
      <c r="C10" s="55">
        <f t="shared" si="0"/>
        <v>39.2</v>
      </c>
      <c r="D10" s="55">
        <v>39.2</v>
      </c>
      <c r="E10" s="55">
        <v>0</v>
      </c>
    </row>
    <row r="11" spans="1:5" ht="14.25">
      <c r="A11" s="36">
        <v>30106</v>
      </c>
      <c r="B11" s="54" t="s">
        <v>125</v>
      </c>
      <c r="C11" s="55">
        <f t="shared" si="0"/>
        <v>0</v>
      </c>
      <c r="D11" s="55">
        <v>0</v>
      </c>
      <c r="E11" s="55">
        <v>0</v>
      </c>
    </row>
    <row r="12" spans="1:5" ht="14.25">
      <c r="A12" s="36">
        <v>30107</v>
      </c>
      <c r="B12" s="54" t="s">
        <v>126</v>
      </c>
      <c r="C12" s="55">
        <f t="shared" si="0"/>
        <v>0</v>
      </c>
      <c r="D12" s="55">
        <v>0</v>
      </c>
      <c r="E12" s="55">
        <v>0</v>
      </c>
    </row>
    <row r="13" spans="1:5" ht="14.25">
      <c r="A13" s="36">
        <v>30108</v>
      </c>
      <c r="B13" s="54" t="s">
        <v>127</v>
      </c>
      <c r="C13" s="55">
        <f t="shared" si="0"/>
        <v>33.57</v>
      </c>
      <c r="D13" s="55">
        <v>33.57</v>
      </c>
      <c r="E13" s="55">
        <v>0</v>
      </c>
    </row>
    <row r="14" spans="1:5" ht="14.25">
      <c r="A14" s="36">
        <v>30109</v>
      </c>
      <c r="B14" s="54" t="s">
        <v>128</v>
      </c>
      <c r="C14" s="55">
        <f t="shared" si="0"/>
        <v>16.78</v>
      </c>
      <c r="D14" s="55">
        <v>16.78</v>
      </c>
      <c r="E14" s="55">
        <v>0</v>
      </c>
    </row>
    <row r="15" spans="1:5" ht="14.25">
      <c r="A15" s="36">
        <v>30110</v>
      </c>
      <c r="B15" s="54" t="s">
        <v>129</v>
      </c>
      <c r="C15" s="55">
        <f t="shared" si="0"/>
        <v>16.78</v>
      </c>
      <c r="D15" s="55">
        <v>16.78</v>
      </c>
      <c r="E15" s="55">
        <v>0</v>
      </c>
    </row>
    <row r="16" spans="1:5" ht="14.25">
      <c r="A16" s="36">
        <v>30111</v>
      </c>
      <c r="B16" s="54" t="s">
        <v>130</v>
      </c>
      <c r="C16" s="55">
        <f t="shared" si="0"/>
        <v>21.65</v>
      </c>
      <c r="D16" s="55">
        <v>21.65</v>
      </c>
      <c r="E16" s="55">
        <v>0</v>
      </c>
    </row>
    <row r="17" spans="1:5" ht="14.25">
      <c r="A17" s="36">
        <v>30112</v>
      </c>
      <c r="B17" s="54" t="s">
        <v>131</v>
      </c>
      <c r="C17" s="55">
        <f t="shared" si="0"/>
        <v>3.27</v>
      </c>
      <c r="D17" s="55">
        <v>3.27</v>
      </c>
      <c r="E17" s="55">
        <v>0</v>
      </c>
    </row>
    <row r="18" spans="1:5" ht="14.25">
      <c r="A18" s="36">
        <v>30113</v>
      </c>
      <c r="B18" s="54" t="s">
        <v>132</v>
      </c>
      <c r="C18" s="55">
        <f t="shared" si="0"/>
        <v>29.19</v>
      </c>
      <c r="D18" s="55">
        <v>29.19</v>
      </c>
      <c r="E18" s="55">
        <v>0</v>
      </c>
    </row>
    <row r="19" spans="1:5" ht="14.25">
      <c r="A19" s="36">
        <v>30114</v>
      </c>
      <c r="B19" s="54" t="s">
        <v>133</v>
      </c>
      <c r="C19" s="55">
        <f t="shared" si="0"/>
        <v>0</v>
      </c>
      <c r="D19" s="55">
        <v>0</v>
      </c>
      <c r="E19" s="55">
        <v>0</v>
      </c>
    </row>
    <row r="20" spans="1:5" ht="14.25">
      <c r="A20" s="36">
        <v>30199</v>
      </c>
      <c r="B20" s="54" t="s">
        <v>134</v>
      </c>
      <c r="C20" s="55">
        <f t="shared" si="0"/>
        <v>56.54</v>
      </c>
      <c r="D20" s="55">
        <v>56.54</v>
      </c>
      <c r="E20" s="55">
        <v>0</v>
      </c>
    </row>
    <row r="21" spans="1:5" s="30" customFormat="1" ht="14.25">
      <c r="A21" s="50">
        <v>302</v>
      </c>
      <c r="B21" s="53" t="s">
        <v>135</v>
      </c>
      <c r="C21" s="52">
        <f>SUM(C22:C48)</f>
        <v>25.990000000000002</v>
      </c>
      <c r="D21" s="52">
        <f>SUM(D22:D48)</f>
        <v>0</v>
      </c>
      <c r="E21" s="52">
        <f>SUM(E22:E48)</f>
        <v>25.990000000000002</v>
      </c>
    </row>
    <row r="22" spans="1:5" ht="14.25">
      <c r="A22" s="36">
        <v>30201</v>
      </c>
      <c r="B22" s="54" t="s">
        <v>136</v>
      </c>
      <c r="C22" s="55">
        <f>D22+E22</f>
        <v>3</v>
      </c>
      <c r="D22" s="55">
        <v>0</v>
      </c>
      <c r="E22" s="55">
        <v>3</v>
      </c>
    </row>
    <row r="23" spans="1:5" ht="14.25">
      <c r="A23" s="36">
        <v>30202</v>
      </c>
      <c r="B23" s="54" t="s">
        <v>137</v>
      </c>
      <c r="C23" s="55">
        <f aca="true" t="shared" si="1" ref="C23:C48">D23+E23</f>
        <v>2</v>
      </c>
      <c r="D23" s="55">
        <v>0</v>
      </c>
      <c r="E23" s="55">
        <v>2</v>
      </c>
    </row>
    <row r="24" spans="1:5" ht="14.25">
      <c r="A24" s="36">
        <v>30203</v>
      </c>
      <c r="B24" s="54" t="s">
        <v>138</v>
      </c>
      <c r="C24" s="55">
        <f t="shared" si="1"/>
        <v>0</v>
      </c>
      <c r="D24" s="55">
        <v>0</v>
      </c>
      <c r="E24" s="55">
        <v>0</v>
      </c>
    </row>
    <row r="25" spans="1:5" ht="14.25">
      <c r="A25" s="36">
        <v>30204</v>
      </c>
      <c r="B25" s="54" t="s">
        <v>139</v>
      </c>
      <c r="C25" s="55">
        <f t="shared" si="1"/>
        <v>0</v>
      </c>
      <c r="D25" s="55">
        <v>0</v>
      </c>
      <c r="E25" s="55">
        <v>0</v>
      </c>
    </row>
    <row r="26" spans="1:5" ht="14.25">
      <c r="A26" s="36">
        <v>30205</v>
      </c>
      <c r="B26" s="54" t="s">
        <v>140</v>
      </c>
      <c r="C26" s="55">
        <f t="shared" si="1"/>
        <v>0.5</v>
      </c>
      <c r="D26" s="55">
        <v>0</v>
      </c>
      <c r="E26" s="55">
        <v>0.5</v>
      </c>
    </row>
    <row r="27" spans="1:5" ht="14.25">
      <c r="A27" s="36">
        <v>30206</v>
      </c>
      <c r="B27" s="54" t="s">
        <v>141</v>
      </c>
      <c r="C27" s="55">
        <f t="shared" si="1"/>
        <v>0.8</v>
      </c>
      <c r="D27" s="55">
        <v>0</v>
      </c>
      <c r="E27" s="55">
        <v>0.8</v>
      </c>
    </row>
    <row r="28" spans="1:5" ht="14.25">
      <c r="A28" s="36">
        <v>30207</v>
      </c>
      <c r="B28" s="54" t="s">
        <v>142</v>
      </c>
      <c r="C28" s="55">
        <f t="shared" si="1"/>
        <v>0.5</v>
      </c>
      <c r="D28" s="55">
        <v>0</v>
      </c>
      <c r="E28" s="55">
        <v>0.5</v>
      </c>
    </row>
    <row r="29" spans="1:5" ht="14.25">
      <c r="A29" s="36">
        <v>30208</v>
      </c>
      <c r="B29" s="54" t="s">
        <v>143</v>
      </c>
      <c r="C29" s="55">
        <f t="shared" si="1"/>
        <v>1.54</v>
      </c>
      <c r="D29" s="55">
        <v>0</v>
      </c>
      <c r="E29" s="55">
        <v>1.54</v>
      </c>
    </row>
    <row r="30" spans="1:5" ht="14.25">
      <c r="A30" s="36">
        <v>30209</v>
      </c>
      <c r="B30" s="54" t="s">
        <v>144</v>
      </c>
      <c r="C30" s="55">
        <f t="shared" si="1"/>
        <v>0</v>
      </c>
      <c r="D30" s="55">
        <v>0</v>
      </c>
      <c r="E30" s="55">
        <v>0</v>
      </c>
    </row>
    <row r="31" spans="1:5" ht="14.25">
      <c r="A31" s="36">
        <v>30211</v>
      </c>
      <c r="B31" s="54" t="s">
        <v>145</v>
      </c>
      <c r="C31" s="55">
        <f t="shared" si="1"/>
        <v>3</v>
      </c>
      <c r="D31" s="55">
        <v>0</v>
      </c>
      <c r="E31" s="55">
        <v>3</v>
      </c>
    </row>
    <row r="32" spans="1:5" ht="14.25">
      <c r="A32" s="36">
        <v>30212</v>
      </c>
      <c r="B32" s="54" t="s">
        <v>146</v>
      </c>
      <c r="C32" s="55">
        <f t="shared" si="1"/>
        <v>0</v>
      </c>
      <c r="D32" s="55">
        <v>0</v>
      </c>
      <c r="E32" s="55">
        <v>0</v>
      </c>
    </row>
    <row r="33" spans="1:5" ht="14.25">
      <c r="A33" s="36">
        <v>30213</v>
      </c>
      <c r="B33" s="54" t="s">
        <v>147</v>
      </c>
      <c r="C33" s="55">
        <f t="shared" si="1"/>
        <v>2</v>
      </c>
      <c r="D33" s="55">
        <v>0</v>
      </c>
      <c r="E33" s="55">
        <v>2</v>
      </c>
    </row>
    <row r="34" spans="1:5" ht="14.25">
      <c r="A34" s="36">
        <v>30214</v>
      </c>
      <c r="B34" s="54" t="s">
        <v>148</v>
      </c>
      <c r="C34" s="55">
        <f t="shared" si="1"/>
        <v>0</v>
      </c>
      <c r="D34" s="55">
        <v>0</v>
      </c>
      <c r="E34" s="55">
        <v>0</v>
      </c>
    </row>
    <row r="35" spans="1:5" ht="14.25">
      <c r="A35" s="36">
        <v>30215</v>
      </c>
      <c r="B35" s="54" t="s">
        <v>149</v>
      </c>
      <c r="C35" s="55">
        <f t="shared" si="1"/>
        <v>0</v>
      </c>
      <c r="D35" s="55">
        <v>0</v>
      </c>
      <c r="E35" s="55">
        <v>0</v>
      </c>
    </row>
    <row r="36" spans="1:5" ht="14.25">
      <c r="A36" s="36">
        <v>30216</v>
      </c>
      <c r="B36" s="54" t="s">
        <v>150</v>
      </c>
      <c r="C36" s="55">
        <f t="shared" si="1"/>
        <v>1</v>
      </c>
      <c r="D36" s="55">
        <v>0</v>
      </c>
      <c r="E36" s="55">
        <v>1</v>
      </c>
    </row>
    <row r="37" spans="1:5" ht="14.25">
      <c r="A37" s="36">
        <v>30217</v>
      </c>
      <c r="B37" s="54" t="s">
        <v>151</v>
      </c>
      <c r="C37" s="55">
        <f t="shared" si="1"/>
        <v>0</v>
      </c>
      <c r="D37" s="55">
        <v>0</v>
      </c>
      <c r="E37" s="55">
        <v>0</v>
      </c>
    </row>
    <row r="38" spans="1:5" ht="14.25">
      <c r="A38" s="36">
        <v>30218</v>
      </c>
      <c r="B38" s="54" t="s">
        <v>152</v>
      </c>
      <c r="C38" s="55">
        <f t="shared" si="1"/>
        <v>0</v>
      </c>
      <c r="D38" s="55">
        <v>0</v>
      </c>
      <c r="E38" s="55">
        <v>0</v>
      </c>
    </row>
    <row r="39" spans="1:5" ht="14.25">
      <c r="A39" s="36">
        <v>30224</v>
      </c>
      <c r="B39" s="54" t="s">
        <v>153</v>
      </c>
      <c r="C39" s="55">
        <f t="shared" si="1"/>
        <v>0</v>
      </c>
      <c r="D39" s="55">
        <v>0</v>
      </c>
      <c r="E39" s="55">
        <v>0</v>
      </c>
    </row>
    <row r="40" spans="1:5" ht="14.25">
      <c r="A40" s="36">
        <v>30225</v>
      </c>
      <c r="B40" s="54" t="s">
        <v>154</v>
      </c>
      <c r="C40" s="55">
        <f t="shared" si="1"/>
        <v>0</v>
      </c>
      <c r="D40" s="55">
        <v>0</v>
      </c>
      <c r="E40" s="55">
        <v>0</v>
      </c>
    </row>
    <row r="41" spans="1:5" ht="14.25">
      <c r="A41" s="36">
        <v>30226</v>
      </c>
      <c r="B41" s="54" t="s">
        <v>155</v>
      </c>
      <c r="C41" s="55">
        <f t="shared" si="1"/>
        <v>6</v>
      </c>
      <c r="D41" s="55">
        <v>0</v>
      </c>
      <c r="E41" s="55">
        <v>6</v>
      </c>
    </row>
    <row r="42" spans="1:5" ht="14.25">
      <c r="A42" s="36">
        <v>30227</v>
      </c>
      <c r="B42" s="54" t="s">
        <v>156</v>
      </c>
      <c r="C42" s="55">
        <f t="shared" si="1"/>
        <v>0</v>
      </c>
      <c r="D42" s="55">
        <v>0</v>
      </c>
      <c r="E42" s="55">
        <v>0</v>
      </c>
    </row>
    <row r="43" spans="1:5" ht="14.25">
      <c r="A43" s="36">
        <v>30228</v>
      </c>
      <c r="B43" s="54" t="s">
        <v>157</v>
      </c>
      <c r="C43" s="55">
        <f t="shared" si="1"/>
        <v>0</v>
      </c>
      <c r="D43" s="55">
        <v>0</v>
      </c>
      <c r="E43" s="55">
        <v>0</v>
      </c>
    </row>
    <row r="44" spans="1:5" ht="14.25">
      <c r="A44" s="36">
        <v>30229</v>
      </c>
      <c r="B44" s="54" t="s">
        <v>158</v>
      </c>
      <c r="C44" s="55">
        <f t="shared" si="1"/>
        <v>0</v>
      </c>
      <c r="D44" s="55">
        <v>0</v>
      </c>
      <c r="E44" s="55">
        <v>0</v>
      </c>
    </row>
    <row r="45" spans="1:5" ht="14.25">
      <c r="A45" s="36">
        <v>30231</v>
      </c>
      <c r="B45" s="54" t="s">
        <v>159</v>
      </c>
      <c r="C45" s="55">
        <f t="shared" si="1"/>
        <v>0</v>
      </c>
      <c r="D45" s="55">
        <v>0</v>
      </c>
      <c r="E45" s="55">
        <v>0</v>
      </c>
    </row>
    <row r="46" spans="1:5" ht="14.25">
      <c r="A46" s="36">
        <v>30239</v>
      </c>
      <c r="B46" s="54" t="s">
        <v>160</v>
      </c>
      <c r="C46" s="55">
        <f t="shared" si="1"/>
        <v>0</v>
      </c>
      <c r="D46" s="55">
        <v>0</v>
      </c>
      <c r="E46" s="55">
        <v>0</v>
      </c>
    </row>
    <row r="47" spans="1:5" ht="14.25">
      <c r="A47" s="36">
        <v>30240</v>
      </c>
      <c r="B47" s="54" t="s">
        <v>161</v>
      </c>
      <c r="C47" s="55">
        <f t="shared" si="1"/>
        <v>0</v>
      </c>
      <c r="D47" s="55">
        <v>0</v>
      </c>
      <c r="E47" s="55">
        <v>0</v>
      </c>
    </row>
    <row r="48" spans="1:5" ht="14.25">
      <c r="A48" s="36">
        <v>30299</v>
      </c>
      <c r="B48" s="54" t="s">
        <v>162</v>
      </c>
      <c r="C48" s="55">
        <f t="shared" si="1"/>
        <v>5.65</v>
      </c>
      <c r="D48" s="55">
        <v>0</v>
      </c>
      <c r="E48" s="55">
        <v>5.65</v>
      </c>
    </row>
    <row r="49" spans="1:5" s="30" customFormat="1" ht="14.25">
      <c r="A49" s="50">
        <v>303</v>
      </c>
      <c r="B49" s="53" t="s">
        <v>163</v>
      </c>
      <c r="C49" s="52">
        <f>SUM(C50:C61)</f>
        <v>52.83</v>
      </c>
      <c r="D49" s="52">
        <f>SUM(D50:D61)</f>
        <v>52.83</v>
      </c>
      <c r="E49" s="52">
        <f>SUM(E50:E61)</f>
        <v>0</v>
      </c>
    </row>
    <row r="50" spans="1:5" ht="14.25">
      <c r="A50" s="36">
        <v>30301</v>
      </c>
      <c r="B50" s="54" t="s">
        <v>164</v>
      </c>
      <c r="C50" s="55">
        <f>D50+E50</f>
        <v>0</v>
      </c>
      <c r="D50" s="55">
        <v>0</v>
      </c>
      <c r="E50" s="55">
        <v>0</v>
      </c>
    </row>
    <row r="51" spans="1:5" ht="14.25">
      <c r="A51" s="36">
        <v>30302</v>
      </c>
      <c r="B51" s="54" t="s">
        <v>165</v>
      </c>
      <c r="C51" s="55">
        <f aca="true" t="shared" si="2" ref="C51:C61">D51+E51</f>
        <v>43.9</v>
      </c>
      <c r="D51" s="55">
        <v>43.9</v>
      </c>
      <c r="E51" s="55">
        <v>0</v>
      </c>
    </row>
    <row r="52" spans="1:5" ht="14.25">
      <c r="A52" s="36">
        <v>30303</v>
      </c>
      <c r="B52" s="54" t="s">
        <v>166</v>
      </c>
      <c r="C52" s="55">
        <f t="shared" si="2"/>
        <v>0</v>
      </c>
      <c r="D52" s="55">
        <v>0</v>
      </c>
      <c r="E52" s="55">
        <v>0</v>
      </c>
    </row>
    <row r="53" spans="1:5" ht="14.25">
      <c r="A53" s="36">
        <v>30304</v>
      </c>
      <c r="B53" s="54" t="s">
        <v>167</v>
      </c>
      <c r="C53" s="55">
        <f t="shared" si="2"/>
        <v>4.65</v>
      </c>
      <c r="D53" s="55">
        <v>4.65</v>
      </c>
      <c r="E53" s="55">
        <v>0</v>
      </c>
    </row>
    <row r="54" spans="1:5" ht="14.25">
      <c r="A54" s="36">
        <v>30305</v>
      </c>
      <c r="B54" s="54" t="s">
        <v>168</v>
      </c>
      <c r="C54" s="55">
        <f t="shared" si="2"/>
        <v>4.28</v>
      </c>
      <c r="D54" s="55">
        <v>4.28</v>
      </c>
      <c r="E54" s="55">
        <v>0</v>
      </c>
    </row>
    <row r="55" spans="1:5" ht="14.25">
      <c r="A55" s="36">
        <v>30306</v>
      </c>
      <c r="B55" s="54" t="s">
        <v>169</v>
      </c>
      <c r="C55" s="55">
        <f t="shared" si="2"/>
        <v>0</v>
      </c>
      <c r="D55" s="55">
        <v>0</v>
      </c>
      <c r="E55" s="55">
        <v>0</v>
      </c>
    </row>
    <row r="56" spans="1:5" ht="14.25">
      <c r="A56" s="36">
        <v>30307</v>
      </c>
      <c r="B56" s="54" t="s">
        <v>170</v>
      </c>
      <c r="C56" s="55">
        <f t="shared" si="2"/>
        <v>0</v>
      </c>
      <c r="D56" s="55">
        <v>0</v>
      </c>
      <c r="E56" s="55">
        <v>0</v>
      </c>
    </row>
    <row r="57" spans="1:5" ht="14.25">
      <c r="A57" s="36">
        <v>30308</v>
      </c>
      <c r="B57" s="54" t="s">
        <v>171</v>
      </c>
      <c r="C57" s="55">
        <f t="shared" si="2"/>
        <v>0</v>
      </c>
      <c r="D57" s="55">
        <v>0</v>
      </c>
      <c r="E57" s="55">
        <v>0</v>
      </c>
    </row>
    <row r="58" spans="1:5" ht="14.25">
      <c r="A58" s="36">
        <v>30309</v>
      </c>
      <c r="B58" s="54" t="s">
        <v>172</v>
      </c>
      <c r="C58" s="55">
        <f t="shared" si="2"/>
        <v>0</v>
      </c>
      <c r="D58" s="55">
        <v>0</v>
      </c>
      <c r="E58" s="55">
        <v>0</v>
      </c>
    </row>
    <row r="59" spans="1:5" ht="14.25">
      <c r="A59" s="36">
        <v>30310</v>
      </c>
      <c r="B59" s="54" t="s">
        <v>173</v>
      </c>
      <c r="C59" s="55">
        <f t="shared" si="2"/>
        <v>0</v>
      </c>
      <c r="D59" s="55">
        <v>0</v>
      </c>
      <c r="E59" s="55">
        <v>0</v>
      </c>
    </row>
    <row r="60" spans="1:5" ht="14.25">
      <c r="A60" s="36">
        <v>30311</v>
      </c>
      <c r="B60" s="54" t="s">
        <v>174</v>
      </c>
      <c r="C60" s="55">
        <f t="shared" si="2"/>
        <v>0</v>
      </c>
      <c r="D60" s="55">
        <v>0</v>
      </c>
      <c r="E60" s="55">
        <v>0</v>
      </c>
    </row>
    <row r="61" spans="1:5" ht="14.25">
      <c r="A61" s="36">
        <v>30399</v>
      </c>
      <c r="B61" s="54" t="s">
        <v>175</v>
      </c>
      <c r="C61" s="55">
        <f t="shared" si="2"/>
        <v>0</v>
      </c>
      <c r="D61" s="55">
        <v>0</v>
      </c>
      <c r="E61" s="55">
        <v>0</v>
      </c>
    </row>
    <row r="62" spans="1:5" s="30" customFormat="1" ht="14.25">
      <c r="A62" s="50">
        <v>310</v>
      </c>
      <c r="B62" s="53" t="s">
        <v>176</v>
      </c>
      <c r="C62" s="52">
        <f>SUM(C63:C66)</f>
        <v>3</v>
      </c>
      <c r="D62" s="52">
        <f>SUM(D63:D66)</f>
        <v>0</v>
      </c>
      <c r="E62" s="52">
        <f>SUM(E63:E66)</f>
        <v>3</v>
      </c>
    </row>
    <row r="63" spans="1:5" ht="14.25">
      <c r="A63" s="36">
        <v>31002</v>
      </c>
      <c r="B63" s="54" t="s">
        <v>177</v>
      </c>
      <c r="C63" s="55">
        <f>D63+E63</f>
        <v>3</v>
      </c>
      <c r="D63" s="55">
        <v>0</v>
      </c>
      <c r="E63" s="55">
        <v>3</v>
      </c>
    </row>
    <row r="64" spans="1:5" ht="14.25">
      <c r="A64" s="36">
        <v>31003</v>
      </c>
      <c r="B64" s="54" t="s">
        <v>178</v>
      </c>
      <c r="C64" s="55">
        <f>D64+E64</f>
        <v>0</v>
      </c>
      <c r="D64" s="55">
        <v>0</v>
      </c>
      <c r="E64" s="55">
        <v>0</v>
      </c>
    </row>
    <row r="65" spans="1:5" ht="14.25">
      <c r="A65" s="36">
        <v>31007</v>
      </c>
      <c r="B65" s="54" t="s">
        <v>179</v>
      </c>
      <c r="C65" s="55">
        <f>D65+E65</f>
        <v>0</v>
      </c>
      <c r="D65" s="55">
        <v>0</v>
      </c>
      <c r="E65" s="55">
        <v>0</v>
      </c>
    </row>
    <row r="66" spans="1:5" ht="14.25">
      <c r="A66" s="36">
        <v>31099</v>
      </c>
      <c r="B66" s="54" t="s">
        <v>180</v>
      </c>
      <c r="C66" s="55">
        <f>D66+E66</f>
        <v>0</v>
      </c>
      <c r="D66" s="55">
        <v>0</v>
      </c>
      <c r="E66" s="55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O27" sqref="O27"/>
    </sheetView>
  </sheetViews>
  <sheetFormatPr defaultColWidth="9.00390625" defaultRowHeight="14.25"/>
  <cols>
    <col min="1" max="1" width="5.625" style="0" customWidth="1"/>
    <col min="2" max="2" width="9.125" style="0" customWidth="1"/>
    <col min="4" max="4" width="8.375" style="0" customWidth="1"/>
    <col min="5" max="5" width="8.25390625" style="0" customWidth="1"/>
    <col min="6" max="6" width="7.25390625" style="0" customWidth="1"/>
    <col min="7" max="7" width="7.125" style="0" customWidth="1"/>
    <col min="9" max="9" width="6.25390625" style="0" customWidth="1"/>
    <col min="11" max="11" width="9.25390625" style="0" customWidth="1"/>
    <col min="12" max="14" width="6.875" style="0" customWidth="1"/>
    <col min="16" max="16" width="8.625" style="0" customWidth="1"/>
    <col min="17" max="17" width="7.875" style="0" customWidth="1"/>
    <col min="18" max="18" width="7.00390625" style="0" customWidth="1"/>
  </cols>
  <sheetData>
    <row r="1" ht="23.25" customHeight="1">
      <c r="A1" t="s">
        <v>181</v>
      </c>
    </row>
    <row r="2" spans="1:18" s="1" customFormat="1" ht="30.75" customHeight="1">
      <c r="A2" s="140" t="s">
        <v>182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20.25" customHeight="1"/>
    <row r="4" spans="1:18" s="44" customFormat="1" ht="24.75" customHeight="1">
      <c r="A4" s="133" t="s">
        <v>183</v>
      </c>
      <c r="B4" s="133"/>
      <c r="C4" s="133"/>
      <c r="D4" s="133"/>
      <c r="E4" s="133"/>
      <c r="F4" s="133"/>
      <c r="G4" s="133" t="s">
        <v>184</v>
      </c>
      <c r="H4" s="133"/>
      <c r="I4" s="133"/>
      <c r="J4" s="133"/>
      <c r="K4" s="133"/>
      <c r="L4" s="133"/>
      <c r="M4" s="133" t="s">
        <v>185</v>
      </c>
      <c r="N4" s="133"/>
      <c r="O4" s="133"/>
      <c r="P4" s="133"/>
      <c r="Q4" s="133"/>
      <c r="R4" s="133"/>
    </row>
    <row r="5" spans="1:18" s="44" customFormat="1" ht="24.75" customHeight="1">
      <c r="A5" s="133" t="s">
        <v>55</v>
      </c>
      <c r="B5" s="133" t="s">
        <v>186</v>
      </c>
      <c r="C5" s="133" t="s">
        <v>187</v>
      </c>
      <c r="D5" s="133"/>
      <c r="E5" s="133"/>
      <c r="F5" s="141" t="s">
        <v>151</v>
      </c>
      <c r="G5" s="133" t="s">
        <v>55</v>
      </c>
      <c r="H5" s="133" t="s">
        <v>186</v>
      </c>
      <c r="I5" s="133" t="s">
        <v>187</v>
      </c>
      <c r="J5" s="133"/>
      <c r="K5" s="133"/>
      <c r="L5" s="141" t="s">
        <v>151</v>
      </c>
      <c r="M5" s="133" t="s">
        <v>55</v>
      </c>
      <c r="N5" s="133" t="s">
        <v>186</v>
      </c>
      <c r="O5" s="133" t="s">
        <v>187</v>
      </c>
      <c r="P5" s="133"/>
      <c r="Q5" s="133"/>
      <c r="R5" s="133" t="s">
        <v>151</v>
      </c>
    </row>
    <row r="6" spans="1:18" s="44" customFormat="1" ht="51.75" customHeight="1">
      <c r="A6" s="133"/>
      <c r="B6" s="133"/>
      <c r="C6" s="46" t="s">
        <v>10</v>
      </c>
      <c r="D6" s="46" t="s">
        <v>188</v>
      </c>
      <c r="E6" s="46" t="s">
        <v>189</v>
      </c>
      <c r="F6" s="142"/>
      <c r="G6" s="133"/>
      <c r="H6" s="133"/>
      <c r="I6" s="46" t="s">
        <v>10</v>
      </c>
      <c r="J6" s="46" t="s">
        <v>188</v>
      </c>
      <c r="K6" s="46" t="s">
        <v>189</v>
      </c>
      <c r="L6" s="142"/>
      <c r="M6" s="133"/>
      <c r="N6" s="133"/>
      <c r="O6" s="46" t="s">
        <v>10</v>
      </c>
      <c r="P6" s="46" t="s">
        <v>188</v>
      </c>
      <c r="Q6" s="46" t="s">
        <v>189</v>
      </c>
      <c r="R6" s="133"/>
    </row>
    <row r="7" spans="1:18" s="45" customFormat="1" ht="36.75" customHeight="1">
      <c r="A7" s="47">
        <f>B7+C7+F7</f>
        <v>0</v>
      </c>
      <c r="B7" s="47">
        <v>0</v>
      </c>
      <c r="C7" s="47">
        <f>D7+E7</f>
        <v>0</v>
      </c>
      <c r="D7" s="47">
        <v>0</v>
      </c>
      <c r="E7" s="47">
        <v>0</v>
      </c>
      <c r="F7" s="47">
        <v>0</v>
      </c>
      <c r="G7" s="47">
        <f>H7+I7+L7</f>
        <v>0</v>
      </c>
      <c r="H7" s="47">
        <v>0</v>
      </c>
      <c r="I7" s="47">
        <f>J7+K7</f>
        <v>0</v>
      </c>
      <c r="J7" s="47">
        <v>0</v>
      </c>
      <c r="K7" s="47">
        <v>0</v>
      </c>
      <c r="L7" s="47">
        <v>0</v>
      </c>
      <c r="M7" s="47">
        <f>N7+O7+R7</f>
        <v>0</v>
      </c>
      <c r="N7" s="47">
        <v>0</v>
      </c>
      <c r="O7" s="47">
        <f>P7+Q7</f>
        <v>0</v>
      </c>
      <c r="P7" s="47">
        <v>0</v>
      </c>
      <c r="Q7" s="47">
        <v>0</v>
      </c>
      <c r="R7" s="47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J29" sqref="J29"/>
    </sheetView>
  </sheetViews>
  <sheetFormatPr defaultColWidth="9.00390625" defaultRowHeight="14.25"/>
  <cols>
    <col min="1" max="1" width="9.00390625" style="21" customWidth="1"/>
    <col min="2" max="2" width="14.375" style="21" customWidth="1"/>
    <col min="3" max="3" width="10.25390625" style="21" customWidth="1"/>
    <col min="4" max="4" width="9.00390625" style="21" customWidth="1"/>
    <col min="5" max="5" width="10.125" style="21" customWidth="1"/>
    <col min="6" max="6" width="11.875" style="21" customWidth="1"/>
    <col min="7" max="7" width="16.50390625" style="21" customWidth="1"/>
    <col min="8" max="8" width="14.75390625" style="21" customWidth="1"/>
    <col min="9" max="9" width="14.125" style="21" customWidth="1"/>
    <col min="10" max="10" width="21.125" style="21" customWidth="1"/>
    <col min="11" max="11" width="16.00390625" style="21" customWidth="1"/>
    <col min="12" max="12" width="9.00390625" style="21" customWidth="1"/>
    <col min="13" max="13" width="19.75390625" style="21" customWidth="1"/>
    <col min="14" max="14" width="15.50390625" style="21" customWidth="1"/>
    <col min="15" max="16384" width="9.00390625" style="21" customWidth="1"/>
  </cols>
  <sheetData>
    <row r="1" ht="14.25">
      <c r="A1" s="21" t="s">
        <v>190</v>
      </c>
    </row>
    <row r="2" spans="1:14" s="19" customFormat="1" ht="38.25" customHeight="1">
      <c r="A2" s="119" t="s">
        <v>191</v>
      </c>
      <c r="B2" s="119"/>
      <c r="C2" s="119"/>
      <c r="D2" s="119"/>
      <c r="E2" s="119"/>
      <c r="F2" s="119"/>
      <c r="G2" s="119"/>
      <c r="H2" s="119"/>
      <c r="I2" s="119"/>
      <c r="J2" s="119"/>
      <c r="K2" s="32"/>
      <c r="L2" s="32"/>
      <c r="M2" s="32"/>
      <c r="N2" s="32"/>
    </row>
    <row r="3" spans="1:10" ht="23.25" customHeight="1">
      <c r="A3" s="21" t="s">
        <v>3</v>
      </c>
      <c r="J3" s="40" t="s">
        <v>4</v>
      </c>
    </row>
    <row r="4" spans="1:10" ht="27.75" customHeight="1">
      <c r="A4" s="143" t="s">
        <v>44</v>
      </c>
      <c r="B4" s="143"/>
      <c r="C4" s="143" t="s">
        <v>184</v>
      </c>
      <c r="D4" s="143" t="s">
        <v>185</v>
      </c>
      <c r="E4" s="143"/>
      <c r="F4" s="143"/>
      <c r="G4" s="143"/>
      <c r="H4" s="143"/>
      <c r="I4" s="143" t="s">
        <v>192</v>
      </c>
      <c r="J4" s="143"/>
    </row>
    <row r="5" spans="1:10" ht="19.5" customHeight="1">
      <c r="A5" s="147" t="s">
        <v>49</v>
      </c>
      <c r="B5" s="147" t="s">
        <v>50</v>
      </c>
      <c r="C5" s="143"/>
      <c r="D5" s="147" t="s">
        <v>55</v>
      </c>
      <c r="E5" s="144" t="s">
        <v>79</v>
      </c>
      <c r="F5" s="145"/>
      <c r="G5" s="146"/>
      <c r="H5" s="147" t="s">
        <v>80</v>
      </c>
      <c r="I5" s="147" t="s">
        <v>81</v>
      </c>
      <c r="J5" s="147" t="s">
        <v>82</v>
      </c>
    </row>
    <row r="6" spans="1:10" ht="19.5" customHeight="1">
      <c r="A6" s="148"/>
      <c r="B6" s="148"/>
      <c r="C6" s="143"/>
      <c r="D6" s="148"/>
      <c r="E6" s="36" t="s">
        <v>10</v>
      </c>
      <c r="F6" s="36" t="s">
        <v>193</v>
      </c>
      <c r="G6" s="36" t="s">
        <v>194</v>
      </c>
      <c r="H6" s="148"/>
      <c r="I6" s="148"/>
      <c r="J6" s="148"/>
    </row>
    <row r="7" spans="1:10" ht="19.5" customHeight="1">
      <c r="A7" s="144"/>
      <c r="B7" s="146"/>
      <c r="C7" s="37"/>
      <c r="D7" s="37"/>
      <c r="E7" s="37"/>
      <c r="F7" s="37"/>
      <c r="G7" s="37"/>
      <c r="H7" s="37"/>
      <c r="I7" s="37"/>
      <c r="J7" s="41"/>
    </row>
    <row r="8" spans="1:10" ht="19.5" customHeight="1">
      <c r="A8" s="38"/>
      <c r="B8" s="38"/>
      <c r="C8" s="39"/>
      <c r="D8" s="39"/>
      <c r="E8" s="39"/>
      <c r="F8" s="39"/>
      <c r="G8" s="39"/>
      <c r="H8" s="39"/>
      <c r="I8" s="42"/>
      <c r="J8" s="43"/>
    </row>
    <row r="9" spans="1:10" ht="19.5" customHeight="1">
      <c r="A9" s="38"/>
      <c r="B9" s="38"/>
      <c r="C9" s="39"/>
      <c r="D9" s="39"/>
      <c r="E9" s="39"/>
      <c r="F9" s="39"/>
      <c r="G9" s="39"/>
      <c r="H9" s="39"/>
      <c r="I9" s="42"/>
      <c r="J9" s="43"/>
    </row>
    <row r="10" spans="1:10" ht="19.5" customHeight="1">
      <c r="A10" s="38"/>
      <c r="B10" s="38"/>
      <c r="C10" s="39"/>
      <c r="D10" s="39"/>
      <c r="E10" s="39"/>
      <c r="F10" s="39"/>
      <c r="G10" s="39"/>
      <c r="H10" s="39"/>
      <c r="I10" s="42"/>
      <c r="J10" s="43"/>
    </row>
    <row r="11" spans="1:10" ht="19.5" customHeight="1">
      <c r="A11" s="38"/>
      <c r="B11" s="38"/>
      <c r="C11" s="39"/>
      <c r="D11" s="39"/>
      <c r="E11" s="39"/>
      <c r="F11" s="39"/>
      <c r="G11" s="39"/>
      <c r="H11" s="39"/>
      <c r="I11" s="42"/>
      <c r="J11" s="43"/>
    </row>
    <row r="12" spans="1:10" ht="19.5" customHeight="1">
      <c r="A12" s="38"/>
      <c r="B12" s="38"/>
      <c r="C12" s="39"/>
      <c r="D12" s="39"/>
      <c r="E12" s="39"/>
      <c r="F12" s="39"/>
      <c r="G12" s="39"/>
      <c r="H12" s="39"/>
      <c r="I12" s="42"/>
      <c r="J12" s="43"/>
    </row>
    <row r="13" ht="14.25">
      <c r="A13" s="9" t="s">
        <v>195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39" sqref="F39"/>
    </sheetView>
  </sheetViews>
  <sheetFormatPr defaultColWidth="9.00390625" defaultRowHeight="14.25"/>
  <cols>
    <col min="1" max="1" width="41.625" style="5" customWidth="1"/>
    <col min="2" max="2" width="20.00390625" style="31" customWidth="1"/>
    <col min="3" max="3" width="43.375" style="5" customWidth="1"/>
    <col min="4" max="4" width="15.00390625" style="31" customWidth="1"/>
    <col min="5" max="5" width="18.75390625" style="5" customWidth="1"/>
    <col min="6" max="6" width="25.25390625" style="5" customWidth="1"/>
    <col min="7" max="16384" width="9.00390625" style="5" customWidth="1"/>
  </cols>
  <sheetData>
    <row r="1" ht="30.75" customHeight="1">
      <c r="A1" s="5" t="s">
        <v>196</v>
      </c>
    </row>
    <row r="2" spans="1:6" ht="33.75" customHeight="1">
      <c r="A2" s="119" t="s">
        <v>197</v>
      </c>
      <c r="B2" s="119"/>
      <c r="C2" s="119"/>
      <c r="D2" s="119"/>
      <c r="E2" s="32"/>
      <c r="F2" s="32"/>
    </row>
    <row r="3" spans="1:4" s="29" customFormat="1" ht="24.75" customHeight="1">
      <c r="A3" s="29" t="s">
        <v>3</v>
      </c>
      <c r="B3" s="33"/>
      <c r="C3" s="149" t="s">
        <v>198</v>
      </c>
      <c r="D3" s="149"/>
    </row>
    <row r="4" spans="1:4" ht="24.75" customHeight="1">
      <c r="A4" s="150" t="s">
        <v>5</v>
      </c>
      <c r="B4" s="150"/>
      <c r="C4" s="150" t="s">
        <v>6</v>
      </c>
      <c r="D4" s="150"/>
    </row>
    <row r="5" spans="1:4" ht="24.75" customHeight="1">
      <c r="A5" s="34" t="s">
        <v>199</v>
      </c>
      <c r="B5" s="35" t="s">
        <v>8</v>
      </c>
      <c r="C5" s="34" t="s">
        <v>199</v>
      </c>
      <c r="D5" s="35" t="s">
        <v>8</v>
      </c>
    </row>
    <row r="6" spans="1:4" ht="24.75" customHeight="1">
      <c r="A6" s="24" t="s">
        <v>200</v>
      </c>
      <c r="B6" s="25">
        <f>SUM(B7:B8)</f>
        <v>543.59</v>
      </c>
      <c r="C6" s="24" t="s">
        <v>201</v>
      </c>
      <c r="D6" s="25">
        <f>SUM(D7:D8)</f>
        <v>0</v>
      </c>
    </row>
    <row r="7" spans="1:4" ht="24.75" customHeight="1">
      <c r="A7" s="24" t="s">
        <v>202</v>
      </c>
      <c r="B7" s="25">
        <v>543.59</v>
      </c>
      <c r="C7" s="24" t="s">
        <v>203</v>
      </c>
      <c r="D7" s="25">
        <v>0</v>
      </c>
    </row>
    <row r="8" spans="1:4" ht="24.75" customHeight="1">
      <c r="A8" s="24" t="s">
        <v>204</v>
      </c>
      <c r="B8" s="25">
        <v>0</v>
      </c>
      <c r="C8" s="24" t="s">
        <v>205</v>
      </c>
      <c r="D8" s="25">
        <v>0</v>
      </c>
    </row>
    <row r="9" spans="1:4" ht="24.75" customHeight="1">
      <c r="A9" s="24" t="s">
        <v>206</v>
      </c>
      <c r="B9" s="25">
        <v>0</v>
      </c>
      <c r="C9" s="24" t="s">
        <v>207</v>
      </c>
      <c r="D9" s="25">
        <f>SUM(D10:D11)</f>
        <v>543.59</v>
      </c>
    </row>
    <row r="10" spans="1:4" ht="24.75" customHeight="1">
      <c r="A10" s="24" t="s">
        <v>208</v>
      </c>
      <c r="B10" s="25">
        <v>0</v>
      </c>
      <c r="C10" s="24" t="s">
        <v>203</v>
      </c>
      <c r="D10" s="25">
        <v>543.59</v>
      </c>
    </row>
    <row r="11" spans="1:4" ht="24.75" customHeight="1">
      <c r="A11" s="24" t="s">
        <v>209</v>
      </c>
      <c r="B11" s="25">
        <v>0</v>
      </c>
      <c r="C11" s="24" t="s">
        <v>205</v>
      </c>
      <c r="D11" s="25">
        <v>0</v>
      </c>
    </row>
    <row r="12" spans="1:4" ht="24.75" customHeight="1">
      <c r="A12" s="24" t="s">
        <v>210</v>
      </c>
      <c r="B12" s="25">
        <v>0</v>
      </c>
      <c r="C12" s="24" t="s">
        <v>211</v>
      </c>
      <c r="D12" s="25">
        <v>0</v>
      </c>
    </row>
    <row r="13" spans="1:4" ht="24.75" customHeight="1">
      <c r="A13" s="24" t="s">
        <v>212</v>
      </c>
      <c r="B13" s="25">
        <v>0</v>
      </c>
      <c r="C13" s="24" t="s">
        <v>213</v>
      </c>
      <c r="D13" s="25">
        <v>0</v>
      </c>
    </row>
    <row r="14" spans="1:4" ht="24.75" customHeight="1">
      <c r="A14" s="24" t="s">
        <v>214</v>
      </c>
      <c r="B14" s="25">
        <v>0</v>
      </c>
      <c r="C14" s="24" t="s">
        <v>215</v>
      </c>
      <c r="D14" s="25">
        <v>0</v>
      </c>
    </row>
    <row r="15" spans="1:4" ht="24.75" customHeight="1">
      <c r="A15" s="24" t="s">
        <v>216</v>
      </c>
      <c r="B15" s="25">
        <v>0</v>
      </c>
      <c r="C15" s="24" t="s">
        <v>217</v>
      </c>
      <c r="D15" s="25">
        <v>0</v>
      </c>
    </row>
    <row r="16" spans="1:4" ht="24.75" customHeight="1">
      <c r="A16" s="24" t="s">
        <v>218</v>
      </c>
      <c r="B16" s="25">
        <v>0</v>
      </c>
      <c r="C16" s="24" t="s">
        <v>219</v>
      </c>
      <c r="D16" s="25">
        <v>0</v>
      </c>
    </row>
    <row r="17" spans="1:4" ht="24.75" customHeight="1">
      <c r="A17" s="24" t="s">
        <v>220</v>
      </c>
      <c r="B17" s="25">
        <v>0</v>
      </c>
      <c r="C17" s="24" t="s">
        <v>221</v>
      </c>
      <c r="D17" s="25">
        <v>0</v>
      </c>
    </row>
    <row r="18" spans="1:4" ht="24.75" customHeight="1">
      <c r="A18" s="24" t="s">
        <v>222</v>
      </c>
      <c r="B18" s="25">
        <v>0</v>
      </c>
      <c r="C18" s="24"/>
      <c r="D18" s="25"/>
    </row>
    <row r="19" spans="1:4" ht="24.75" customHeight="1">
      <c r="A19" s="24"/>
      <c r="B19" s="25"/>
      <c r="C19" s="24"/>
      <c r="D19" s="25"/>
    </row>
    <row r="20" spans="1:4" s="30" customFormat="1" ht="24.75" customHeight="1">
      <c r="A20" s="34" t="s">
        <v>223</v>
      </c>
      <c r="B20" s="35">
        <f>B6+B9+B12+B13+B14+B15+B16+B17+B18</f>
        <v>543.59</v>
      </c>
      <c r="C20" s="34" t="s">
        <v>224</v>
      </c>
      <c r="D20" s="35">
        <f>D6+D9+D12+D13+D14+D15+D16+D17</f>
        <v>543.59</v>
      </c>
    </row>
    <row r="21" spans="1:4" ht="24.75" customHeight="1">
      <c r="A21" s="23"/>
      <c r="B21" s="25"/>
      <c r="C21" s="23"/>
      <c r="D21" s="25"/>
    </row>
    <row r="22" spans="1:4" ht="24.75" customHeight="1">
      <c r="A22" s="24" t="s">
        <v>225</v>
      </c>
      <c r="B22" s="25">
        <f>B23+B26</f>
        <v>0</v>
      </c>
      <c r="C22" s="24" t="s">
        <v>226</v>
      </c>
      <c r="D22" s="25">
        <f>D23+D26+D29+D32+D35+D36</f>
        <v>0</v>
      </c>
    </row>
    <row r="23" spans="1:4" ht="24.75" customHeight="1">
      <c r="A23" s="24" t="s">
        <v>227</v>
      </c>
      <c r="B23" s="25">
        <f>SUM(B24:B25)</f>
        <v>0</v>
      </c>
      <c r="C23" s="24" t="s">
        <v>227</v>
      </c>
      <c r="D23" s="25">
        <f>SUM(D24:D25)</f>
        <v>0</v>
      </c>
    </row>
    <row r="24" spans="1:4" ht="24.75" customHeight="1">
      <c r="A24" s="24" t="s">
        <v>228</v>
      </c>
      <c r="B24" s="25">
        <v>0</v>
      </c>
      <c r="C24" s="24" t="s">
        <v>228</v>
      </c>
      <c r="D24" s="25">
        <v>0</v>
      </c>
    </row>
    <row r="25" spans="1:4" ht="24.75" customHeight="1">
      <c r="A25" s="24" t="s">
        <v>229</v>
      </c>
      <c r="B25" s="25">
        <v>0</v>
      </c>
      <c r="C25" s="24" t="s">
        <v>229</v>
      </c>
      <c r="D25" s="25">
        <v>0</v>
      </c>
    </row>
    <row r="26" spans="1:4" ht="24.75" customHeight="1">
      <c r="A26" s="24" t="s">
        <v>230</v>
      </c>
      <c r="B26" s="25">
        <f>SUM(B27:B28)</f>
        <v>0</v>
      </c>
      <c r="C26" s="24" t="s">
        <v>231</v>
      </c>
      <c r="D26" s="25">
        <f>SUM(D27:D28)</f>
        <v>0</v>
      </c>
    </row>
    <row r="27" spans="1:4" ht="24.75" customHeight="1">
      <c r="A27" s="24" t="s">
        <v>232</v>
      </c>
      <c r="B27" s="25"/>
      <c r="C27" s="24" t="s">
        <v>228</v>
      </c>
      <c r="D27" s="25">
        <v>0</v>
      </c>
    </row>
    <row r="28" spans="1:4" ht="24.75" customHeight="1">
      <c r="A28" s="24" t="s">
        <v>233</v>
      </c>
      <c r="B28" s="25"/>
      <c r="C28" s="24" t="s">
        <v>229</v>
      </c>
      <c r="D28" s="25">
        <v>0</v>
      </c>
    </row>
    <row r="29" spans="1:4" ht="24.75" customHeight="1">
      <c r="A29" s="24" t="s">
        <v>234</v>
      </c>
      <c r="B29" s="25">
        <f>B30+B33+B36+B37</f>
        <v>0</v>
      </c>
      <c r="C29" s="24" t="s">
        <v>235</v>
      </c>
      <c r="D29" s="25">
        <f>SUM(D30:D31)</f>
        <v>0</v>
      </c>
    </row>
    <row r="30" spans="1:4" ht="24.75" customHeight="1">
      <c r="A30" s="24" t="s">
        <v>236</v>
      </c>
      <c r="B30" s="25">
        <f>SUM(B31:B32)</f>
        <v>0</v>
      </c>
      <c r="C30" s="24" t="s">
        <v>232</v>
      </c>
      <c r="D30" s="25">
        <v>0</v>
      </c>
    </row>
    <row r="31" spans="1:4" ht="24.75" customHeight="1">
      <c r="A31" s="24" t="s">
        <v>228</v>
      </c>
      <c r="B31" s="25">
        <v>0</v>
      </c>
      <c r="C31" s="24" t="s">
        <v>233</v>
      </c>
      <c r="D31" s="25">
        <v>0</v>
      </c>
    </row>
    <row r="32" spans="1:4" ht="24.75" customHeight="1">
      <c r="A32" s="24" t="s">
        <v>229</v>
      </c>
      <c r="B32" s="25">
        <v>0</v>
      </c>
      <c r="C32" s="24" t="s">
        <v>237</v>
      </c>
      <c r="D32" s="25">
        <f>SUM(D33:D34)</f>
        <v>0</v>
      </c>
    </row>
    <row r="33" spans="1:4" ht="24.75" customHeight="1">
      <c r="A33" s="24" t="s">
        <v>238</v>
      </c>
      <c r="B33" s="25">
        <f>SUM(B34:B35)</f>
        <v>0</v>
      </c>
      <c r="C33" s="24" t="s">
        <v>232</v>
      </c>
      <c r="D33" s="25">
        <v>0</v>
      </c>
    </row>
    <row r="34" spans="1:4" ht="24.75" customHeight="1">
      <c r="A34" s="24" t="s">
        <v>232</v>
      </c>
      <c r="B34" s="25">
        <v>0</v>
      </c>
      <c r="C34" s="24" t="s">
        <v>233</v>
      </c>
      <c r="D34" s="25">
        <v>0</v>
      </c>
    </row>
    <row r="35" spans="1:4" ht="24.75" customHeight="1">
      <c r="A35" s="24" t="s">
        <v>233</v>
      </c>
      <c r="B35" s="25">
        <v>0</v>
      </c>
      <c r="C35" s="24" t="s">
        <v>239</v>
      </c>
      <c r="D35" s="25">
        <v>0</v>
      </c>
    </row>
    <row r="36" spans="1:4" ht="24.75" customHeight="1">
      <c r="A36" s="24" t="s">
        <v>240</v>
      </c>
      <c r="B36" s="25">
        <v>0</v>
      </c>
      <c r="C36" s="24" t="s">
        <v>241</v>
      </c>
      <c r="D36" s="25">
        <v>0</v>
      </c>
    </row>
    <row r="37" spans="1:4" ht="24.75" customHeight="1">
      <c r="A37" s="24" t="s">
        <v>242</v>
      </c>
      <c r="B37" s="25">
        <v>0</v>
      </c>
      <c r="C37" s="24"/>
      <c r="D37" s="25"/>
    </row>
    <row r="38" spans="1:4" ht="21.75" customHeight="1">
      <c r="A38" s="24"/>
      <c r="B38" s="25"/>
      <c r="C38" s="24"/>
      <c r="D38" s="25"/>
    </row>
    <row r="39" spans="1:4" s="30" customFormat="1" ht="25.5" customHeight="1">
      <c r="A39" s="34" t="s">
        <v>40</v>
      </c>
      <c r="B39" s="35">
        <f>B20+B22+B29</f>
        <v>543.59</v>
      </c>
      <c r="C39" s="34" t="s">
        <v>41</v>
      </c>
      <c r="D39" s="35">
        <f>D20+D22</f>
        <v>543.59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2020-01-09T08:00:50Z</cp:lastPrinted>
  <dcterms:created xsi:type="dcterms:W3CDTF">2018-01-18T05:24:37Z</dcterms:created>
  <dcterms:modified xsi:type="dcterms:W3CDTF">2020-01-14T01:15:22Z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