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<sst xmlns="http://schemas.openxmlformats.org/spreadsheetml/2006/main" count="466" uniqueCount="282">
  <si>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</si>
  <si>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</si>
  <si>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</si>
  <si>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</si>
  <si>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</si>
  <si>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</si>
  <si>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</si>
  <si>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</si>
  <si>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</si>
  <si>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</si>
  <si>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</si>
  <si>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</si>
  <si>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</si>
  <si>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</si>
  <si>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</si>
  <si>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</si>
  <si>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</si>
  <si>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</si>
  <si>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</si>
  <si>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</si>
  <si>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</si>
  <si>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</si>
  <si>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</si>
  <si>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</si>
  <si>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</si>
  <si>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</si>
  <si>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</si>
  <si>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</si>
  <si>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</si>
  <si>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</si>
  <si>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</si>
  <si>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</si>
  <si>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</si>
  <si>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</si>
  <si>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</si>
  <si>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</si>
  <si>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</si>
  <si>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</si>
  <si>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</si>
  <si>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</si>
  <si>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</si>
  <si>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</si>
  <si>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</si>
  <si>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</si>
  <si>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</si>
  <si>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</si>
  <si>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</si>
  <si>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</si>
  <si>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</si>
  <si>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</si>
  <si>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</si>
  <si>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</si>
  <si>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</si>
  <si>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</si>
  <si>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</si>
  <si>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2040601</t>
  </si>
  <si>
    <t>行政运行</t>
  </si>
  <si>
    <t>2040602</t>
  </si>
  <si>
    <t>一般行政管理事务</t>
  </si>
  <si>
    <t>2040604</t>
  </si>
  <si>
    <t>基层司法业务</t>
  </si>
  <si>
    <t>2040605</t>
  </si>
  <si>
    <t>普法宣传</t>
  </si>
  <si>
    <t>2040610</t>
  </si>
  <si>
    <t>社区矫正</t>
  </si>
  <si>
    <t>2040612</t>
  </si>
  <si>
    <t>法制建设</t>
  </si>
  <si>
    <t>2040699</t>
  </si>
  <si>
    <t>其他司法支出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</si>
  <si>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</si>
  <si>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</si>
  <si>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</si>
  <si>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</si>
  <si>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</si>
  <si>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</si>
  <si>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</si>
  <si>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</si>
  <si>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</si>
  <si>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</si>
  <si>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</si>
  <si>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</si>
  <si>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</si>
  <si>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</si>
  <si>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</si>
  <si>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</si>
  <si>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</si>
  <si>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</si>
  <si>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</si>
  <si>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</si>
  <si>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</si>
  <si>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</si>
  <si>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</si>
  <si>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</si>
  <si>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</si>
  <si>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</si>
  <si>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</si>
  <si>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</si>
  <si>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</si>
  <si>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</si>
  <si>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</si>
  <si>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</si>
  <si>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</si>
  <si>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</si>
  <si>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</si>
  <si>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</si>
  <si>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</si>
  <si>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</si>
  <si>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</si>
  <si>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</si>
  <si>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</si>
  <si>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</si>
  <si>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</si>
  <si>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</si>
  <si>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</si>
  <si>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</si>
  <si>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</si>
  <si>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</si>
  <si>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</si>
  <si>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</si>
  <si>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</si>
  <si>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</si>
  <si>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</si>
  <si>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</si>
  <si>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</si>
  <si>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</si>
  <si>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</si>
  <si>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</si>
  <si>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</si>
  <si>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</si>
  <si>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</si>
  <si>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</si>
  <si>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</si>
  <si>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</si>
  <si>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</si>
  <si>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</si>
  <si>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</si>
  <si>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</si>
  <si>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</si>
  <si>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</si>
  <si>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</si>
  <si>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</si>
  <si>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</si>
  <si>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</si>
  <si>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</si>
  <si>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</si>
  <si>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</si>
  <si>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</si>
  <si>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</si>
  <si>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</si>
  <si>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</si>
  <si>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</si>
  <si>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</si>
  <si>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</si>
  <si>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</si>
  <si>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</si>
  <si>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</si>
  <si>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</si>
  <si>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</si>
  <si>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</si>
  <si>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</si>
  <si>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</si>
  <si>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</si>
  <si>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</si>
  <si>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</si>
  <si>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</si>
  <si>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</si>
  <si>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</si>
  <si>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</si>
  <si>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</si>
  <si>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</si>
  <si>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</si>
  <si>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</si>
  <si>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</si>
  <si>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</si>
  <si>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</si>
  <si>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</si>
  <si>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</si>
  <si>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</si>
  <si>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</si>
  <si>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</si>
  <si>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</si>
  <si>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</si>
  <si>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</si>
  <si>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</si>
  <si>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</si>
  <si>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</si>
  <si>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</si>
  <si>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</si>
  <si>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</si>
  <si>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</si>
  <si>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</si>
  <si>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</si>
  <si>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</si>
  <si>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</si>
  <si>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</si>
  <si>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</si>
  <si>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此表为空表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</si>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</sst>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Border="1" applyAlignment="1" applyProtection="1">
      <alignment horizontal="left" vertical="center"/>
      <protection/>
    </xf>
    <xf numFmtId="177" fontId="1" fillId="0" borderId="11" xfId="0" applyNumberFormat="1" applyFont="1" applyBorder="1" applyAlignment="1" applyProtection="1">
      <alignment vertical="center"/>
      <protection/>
    </xf>
    <xf numFmtId="0" fontId="56" fillId="0" borderId="10" xfId="0" applyFont="1" applyFill="1" applyBorder="1" applyAlignment="1">
      <alignment horizontal="right" vertical="center"/>
    </xf>
    <xf numFmtId="176" fontId="55" fillId="0" borderId="10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 applyProtection="1">
      <alignment horizontal="left" vertical="center"/>
      <protection/>
    </xf>
    <xf numFmtId="177" fontId="1" fillId="0" borderId="12" xfId="0" applyNumberFormat="1" applyFont="1" applyBorder="1" applyAlignment="1" applyProtection="1">
      <alignment vertical="center"/>
      <protection/>
    </xf>
    <xf numFmtId="0" fontId="56" fillId="0" borderId="13" xfId="0" applyFont="1" applyFill="1" applyBorder="1" applyAlignment="1">
      <alignment horizontal="right" vertical="center"/>
    </xf>
    <xf numFmtId="176" fontId="55" fillId="0" borderId="13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 applyProtection="1">
      <alignment horizontal="left"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77" fontId="1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8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top" wrapText="1"/>
    </xf>
    <xf numFmtId="10" fontId="7" fillId="0" borderId="10" xfId="0" applyNumberFormat="1" applyFont="1" applyFill="1" applyBorder="1" applyAlignment="1">
      <alignment vertical="top" wrapText="1"/>
    </xf>
    <xf numFmtId="178" fontId="9" fillId="0" borderId="13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top" wrapText="1"/>
    </xf>
    <xf numFmtId="10" fontId="7" fillId="0" borderId="13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178" fontId="57" fillId="0" borderId="0" xfId="0" applyNumberFormat="1" applyFont="1" applyFill="1" applyBorder="1" applyAlignment="1">
      <alignment horizontal="right" vertical="center"/>
    </xf>
    <xf numFmtId="178" fontId="60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56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56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57" fillId="0" borderId="0" xfId="0" applyNumberFormat="1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76" fontId="58" fillId="0" borderId="13" xfId="0" applyNumberFormat="1" applyFont="1" applyFill="1" applyBorder="1" applyAlignment="1">
      <alignment horizontal="center" vertical="center" wrapText="1"/>
    </xf>
    <xf numFmtId="176" fontId="58" fillId="0" borderId="14" xfId="0" applyNumberFormat="1" applyFont="1" applyFill="1" applyBorder="1" applyAlignment="1">
      <alignment horizontal="center" vertical="center" wrapText="1"/>
    </xf>
    <xf numFmtId="176" fontId="58" fillId="0" borderId="13" xfId="0" applyNumberFormat="1" applyFont="1" applyBorder="1" applyAlignment="1">
      <alignment horizontal="center" vertical="center" wrapText="1"/>
    </xf>
    <xf numFmtId="176" fontId="58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23"/>
      <c r="C1" s="123"/>
      <c r="D1" s="123"/>
      <c r="E1" s="123"/>
      <c r="F1" s="123"/>
      <c r="G1" s="123"/>
      <c r="H1" s="123"/>
      <c r="I1" s="123"/>
      <c r="J1" s="123"/>
    </row>
    <row r="2" spans="2:10" ht="164.25" customHeight="1">
      <c r="B2" s="124" t="s">
        <v>0</v>
      </c>
      <c r="C2" s="125"/>
      <c r="D2" s="125"/>
      <c r="E2" s="125"/>
      <c r="F2" s="125"/>
      <c r="G2" s="125"/>
      <c r="H2" s="125"/>
      <c r="I2" s="125"/>
      <c r="J2" s="126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9.375" style="28" bestFit="1" customWidth="1"/>
    <col min="2" max="2" width="11.75390625" style="28" customWidth="1"/>
    <col min="3" max="3" width="9.375" style="28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28" t="s">
        <v>248</v>
      </c>
    </row>
    <row r="2" spans="1:17" s="25" customFormat="1" ht="28.5" customHeight="1">
      <c r="A2" s="128" t="s">
        <v>249</v>
      </c>
      <c r="B2" s="128"/>
      <c r="C2" s="128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6" customFormat="1" ht="23.25" customHeight="1">
      <c r="A3" s="29"/>
      <c r="B3" s="29"/>
      <c r="C3" s="29"/>
      <c r="O3" s="33" t="s">
        <v>3</v>
      </c>
      <c r="P3" s="33"/>
      <c r="Q3" s="33"/>
    </row>
    <row r="4" spans="1:17" s="26" customFormat="1" ht="15" customHeight="1">
      <c r="A4" s="173" t="s">
        <v>228</v>
      </c>
      <c r="B4" s="173" t="s">
        <v>250</v>
      </c>
      <c r="C4" s="173"/>
      <c r="D4" s="174"/>
      <c r="E4" s="174" t="s">
        <v>251</v>
      </c>
      <c r="F4" s="174"/>
      <c r="G4" s="174"/>
      <c r="H4" s="174" t="s">
        <v>252</v>
      </c>
      <c r="I4" s="174" t="s">
        <v>253</v>
      </c>
      <c r="J4" s="174" t="s">
        <v>254</v>
      </c>
      <c r="K4" s="174" t="s">
        <v>255</v>
      </c>
      <c r="L4" s="174" t="s">
        <v>256</v>
      </c>
      <c r="M4" s="174"/>
      <c r="N4" s="174"/>
      <c r="O4" s="174" t="s">
        <v>257</v>
      </c>
      <c r="P4" s="174" t="s">
        <v>258</v>
      </c>
      <c r="Q4" s="34"/>
    </row>
    <row r="5" spans="1:17" s="26" customFormat="1" ht="24.75" customHeight="1">
      <c r="A5" s="173"/>
      <c r="B5" s="173" t="s">
        <v>9</v>
      </c>
      <c r="C5" s="173" t="s">
        <v>259</v>
      </c>
      <c r="D5" s="174" t="s">
        <v>260</v>
      </c>
      <c r="E5" s="174" t="s">
        <v>9</v>
      </c>
      <c r="F5" s="31" t="s">
        <v>261</v>
      </c>
      <c r="G5" s="31"/>
      <c r="H5" s="174"/>
      <c r="I5" s="174"/>
      <c r="J5" s="174"/>
      <c r="K5" s="174"/>
      <c r="L5" s="174" t="s">
        <v>9</v>
      </c>
      <c r="M5" s="174" t="s">
        <v>262</v>
      </c>
      <c r="N5" s="174" t="s">
        <v>263</v>
      </c>
      <c r="O5" s="174"/>
      <c r="P5" s="174"/>
      <c r="Q5" s="34"/>
    </row>
    <row r="6" spans="1:17" s="27" customFormat="1" ht="39" customHeight="1">
      <c r="A6" s="173"/>
      <c r="B6" s="173"/>
      <c r="C6" s="173"/>
      <c r="D6" s="174"/>
      <c r="E6" s="174"/>
      <c r="F6" s="174" t="s">
        <v>264</v>
      </c>
      <c r="G6" s="174" t="s">
        <v>47</v>
      </c>
      <c r="H6" s="174"/>
      <c r="I6" s="174"/>
      <c r="J6" s="174"/>
      <c r="K6" s="174"/>
      <c r="L6" s="174"/>
      <c r="M6" s="174"/>
      <c r="N6" s="174"/>
      <c r="O6" s="174"/>
      <c r="P6" s="174"/>
      <c r="Q6" s="34"/>
    </row>
    <row r="7" spans="1:17" s="27" customFormat="1" ht="14.25">
      <c r="A7" s="173"/>
      <c r="B7" s="173"/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34"/>
    </row>
    <row r="8" spans="1:17" s="27" customFormat="1" ht="24.75" customHeight="1">
      <c r="A8" s="32">
        <f>B8+E8+L8</f>
        <v>1143.9</v>
      </c>
      <c r="B8" s="32">
        <f>C8+D8</f>
        <v>1143.9</v>
      </c>
      <c r="C8" s="32">
        <v>1143.9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4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1" sqref="C21"/>
    </sheetView>
  </sheetViews>
  <sheetFormatPr defaultColWidth="9.00390625" defaultRowHeight="14.25"/>
  <cols>
    <col min="2" max="2" width="34.125" style="0" customWidth="1"/>
    <col min="3" max="3" width="13.50390625" style="0" customWidth="1"/>
    <col min="5" max="5" width="8.875" style="10" customWidth="1"/>
    <col min="6" max="6" width="11.375" style="10" customWidth="1"/>
    <col min="7" max="7" width="15.625" style="10" customWidth="1"/>
    <col min="8" max="8" width="18.75390625" style="10" customWidth="1"/>
    <col min="9" max="9" width="10.375" style="10" customWidth="1"/>
    <col min="10" max="11" width="9.00390625" style="10" customWidth="1"/>
  </cols>
  <sheetData>
    <row r="1" ht="14.25">
      <c r="A1" t="s">
        <v>265</v>
      </c>
    </row>
    <row r="2" spans="4:11" s="1" customFormat="1" ht="36.75" customHeight="1">
      <c r="D2" s="155" t="s">
        <v>266</v>
      </c>
      <c r="E2" s="175"/>
      <c r="F2" s="175"/>
      <c r="G2" s="175"/>
      <c r="H2" s="175"/>
      <c r="I2" s="24"/>
      <c r="J2" s="24"/>
      <c r="K2" s="24"/>
    </row>
    <row r="3" ht="27" customHeight="1">
      <c r="I3" s="10" t="s">
        <v>3</v>
      </c>
    </row>
    <row r="5" spans="1:11" s="9" customFormat="1" ht="27" customHeight="1">
      <c r="A5" s="135" t="s">
        <v>43</v>
      </c>
      <c r="B5" s="135"/>
      <c r="C5" s="178" t="s">
        <v>229</v>
      </c>
      <c r="D5" s="178" t="s">
        <v>267</v>
      </c>
      <c r="E5" s="180" t="s">
        <v>268</v>
      </c>
      <c r="F5" s="180" t="s">
        <v>269</v>
      </c>
      <c r="G5" s="182" t="s">
        <v>270</v>
      </c>
      <c r="H5" s="182" t="s">
        <v>271</v>
      </c>
      <c r="I5" s="182" t="s">
        <v>272</v>
      </c>
      <c r="J5" s="182" t="s">
        <v>273</v>
      </c>
      <c r="K5" s="182" t="s">
        <v>274</v>
      </c>
    </row>
    <row r="6" spans="1:11" s="9" customFormat="1" ht="14.25">
      <c r="A6" s="11" t="s">
        <v>48</v>
      </c>
      <c r="B6" s="11" t="s">
        <v>49</v>
      </c>
      <c r="C6" s="179"/>
      <c r="D6" s="179"/>
      <c r="E6" s="181"/>
      <c r="F6" s="181"/>
      <c r="G6" s="183"/>
      <c r="H6" s="183"/>
      <c r="I6" s="183"/>
      <c r="J6" s="183"/>
      <c r="K6" s="183"/>
    </row>
    <row r="7" spans="1:11" ht="24.75" customHeight="1">
      <c r="A7" s="176" t="s">
        <v>54</v>
      </c>
      <c r="B7" s="177"/>
      <c r="C7" s="12">
        <f>D7</f>
        <v>1143.9000000000003</v>
      </c>
      <c r="D7" s="12">
        <f>SUM(D8:E21)</f>
        <v>1143.9000000000003</v>
      </c>
      <c r="E7" s="13">
        <f aca="true" t="shared" si="0" ref="E7:K7">SUM(E8:E20)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</row>
    <row r="8" spans="1:11" ht="24" customHeight="1">
      <c r="A8" s="14" t="s">
        <v>55</v>
      </c>
      <c r="B8" s="15" t="s">
        <v>56</v>
      </c>
      <c r="C8" s="12">
        <f aca="true" t="shared" si="1" ref="C8:C21">D8</f>
        <v>583.14</v>
      </c>
      <c r="D8" s="16">
        <v>583.14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24" customHeight="1">
      <c r="A9" s="14" t="s">
        <v>57</v>
      </c>
      <c r="B9" s="15" t="s">
        <v>58</v>
      </c>
      <c r="C9" s="12">
        <f t="shared" si="1"/>
        <v>53.6</v>
      </c>
      <c r="D9" s="16">
        <v>53.6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4" customHeight="1">
      <c r="A10" s="14" t="s">
        <v>59</v>
      </c>
      <c r="B10" s="15" t="s">
        <v>60</v>
      </c>
      <c r="C10" s="12">
        <f t="shared" si="1"/>
        <v>184.11</v>
      </c>
      <c r="D10" s="16">
        <v>184.11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24" customHeight="1">
      <c r="A11" s="14" t="s">
        <v>61</v>
      </c>
      <c r="B11" s="15" t="s">
        <v>62</v>
      </c>
      <c r="C11" s="12">
        <f t="shared" si="1"/>
        <v>25</v>
      </c>
      <c r="D11" s="16">
        <v>25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24" customHeight="1">
      <c r="A12" s="14" t="s">
        <v>63</v>
      </c>
      <c r="B12" s="15" t="s">
        <v>64</v>
      </c>
      <c r="C12" s="12">
        <f t="shared" si="1"/>
        <v>6.65</v>
      </c>
      <c r="D12" s="16">
        <v>6.65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24" customHeight="1">
      <c r="A13" s="14" t="s">
        <v>65</v>
      </c>
      <c r="B13" s="15" t="s">
        <v>66</v>
      </c>
      <c r="C13" s="12">
        <f t="shared" si="1"/>
        <v>37</v>
      </c>
      <c r="D13" s="16">
        <v>37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4" customHeight="1">
      <c r="A14" s="14" t="s">
        <v>67</v>
      </c>
      <c r="B14" s="15" t="s">
        <v>68</v>
      </c>
      <c r="C14" s="12">
        <f t="shared" si="1"/>
        <v>29</v>
      </c>
      <c r="D14" s="16">
        <v>29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24" customHeight="1">
      <c r="A15" s="14" t="s">
        <v>69</v>
      </c>
      <c r="B15" s="15" t="s">
        <v>70</v>
      </c>
      <c r="C15" s="12">
        <f t="shared" si="1"/>
        <v>10.71</v>
      </c>
      <c r="D15" s="16">
        <v>10.71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4" customHeight="1">
      <c r="A16" s="14" t="s">
        <v>71</v>
      </c>
      <c r="B16" s="15" t="s">
        <v>72</v>
      </c>
      <c r="C16" s="12">
        <f t="shared" si="1"/>
        <v>55.94</v>
      </c>
      <c r="D16" s="16">
        <v>55.94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24" customHeight="1">
      <c r="A17" s="14" t="s">
        <v>73</v>
      </c>
      <c r="B17" s="15" t="s">
        <v>74</v>
      </c>
      <c r="C17" s="12">
        <f t="shared" si="1"/>
        <v>27.97</v>
      </c>
      <c r="D17" s="16">
        <v>27.97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24" customHeight="1">
      <c r="A18" s="14" t="s">
        <v>75</v>
      </c>
      <c r="B18" s="15" t="s">
        <v>76</v>
      </c>
      <c r="C18" s="12">
        <f t="shared" si="1"/>
        <v>27.97</v>
      </c>
      <c r="D18" s="16">
        <v>27.97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24" customHeight="1">
      <c r="A19" s="18" t="s">
        <v>77</v>
      </c>
      <c r="B19" s="19" t="s">
        <v>78</v>
      </c>
      <c r="C19" s="12">
        <f t="shared" si="1"/>
        <v>22.64</v>
      </c>
      <c r="D19" s="16">
        <v>22.64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24" customHeight="1">
      <c r="A20" s="18" t="s">
        <v>79</v>
      </c>
      <c r="B20" s="19" t="s">
        <v>80</v>
      </c>
      <c r="C20" s="12">
        <f t="shared" si="1"/>
        <v>47.77</v>
      </c>
      <c r="D20" s="20">
        <v>47.77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24" customHeight="1">
      <c r="A21" s="22" t="s">
        <v>81</v>
      </c>
      <c r="B21" s="23" t="s">
        <v>82</v>
      </c>
      <c r="C21" s="12">
        <f t="shared" si="1"/>
        <v>32.4</v>
      </c>
      <c r="D21" s="16">
        <v>32.4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8.00390625" style="0" customWidth="1"/>
    <col min="4" max="4" width="5.875" style="0" customWidth="1"/>
    <col min="5" max="9" width="5.625" style="0" customWidth="1"/>
    <col min="10" max="10" width="6.125" style="0" customWidth="1"/>
    <col min="11" max="11" width="7.375" style="0" customWidth="1"/>
    <col min="12" max="27" width="6.375" style="0" customWidth="1"/>
  </cols>
  <sheetData>
    <row r="1" ht="14.25">
      <c r="A1" t="s">
        <v>275</v>
      </c>
    </row>
    <row r="2" spans="1:27" s="1" customFormat="1" ht="32.25" customHeight="1">
      <c r="A2" s="184" t="s">
        <v>276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85" t="s">
        <v>3</v>
      </c>
      <c r="X3" s="185"/>
      <c r="Y3" s="185"/>
      <c r="Z3" s="185"/>
    </row>
    <row r="4" spans="1:27" s="3" customFormat="1" ht="45.75" customHeight="1">
      <c r="A4" s="186" t="s">
        <v>277</v>
      </c>
      <c r="B4" s="186"/>
      <c r="C4" s="187" t="s">
        <v>129</v>
      </c>
      <c r="D4" s="187" t="s">
        <v>278</v>
      </c>
      <c r="E4" s="187"/>
      <c r="F4" s="187"/>
      <c r="G4" s="187"/>
      <c r="H4" s="187"/>
      <c r="I4" s="187"/>
      <c r="J4" s="187"/>
      <c r="K4" s="187"/>
      <c r="L4" s="187" t="s">
        <v>279</v>
      </c>
      <c r="M4" s="187"/>
      <c r="N4" s="187"/>
      <c r="O4" s="187"/>
      <c r="P4" s="187"/>
      <c r="Q4" s="187"/>
      <c r="R4" s="187"/>
      <c r="S4" s="187"/>
      <c r="T4" s="187" t="s">
        <v>280</v>
      </c>
      <c r="U4" s="187"/>
      <c r="V4" s="187"/>
      <c r="W4" s="187"/>
      <c r="X4" s="187"/>
      <c r="Y4" s="187"/>
      <c r="Z4" s="187"/>
      <c r="AA4" s="187"/>
    </row>
    <row r="5" spans="1:27" s="3" customFormat="1" ht="29.25" customHeight="1">
      <c r="A5" s="186" t="s">
        <v>48</v>
      </c>
      <c r="B5" s="186" t="s">
        <v>49</v>
      </c>
      <c r="C5" s="187"/>
      <c r="D5" s="187" t="s">
        <v>54</v>
      </c>
      <c r="E5" s="186" t="s">
        <v>10</v>
      </c>
      <c r="F5" s="186"/>
      <c r="G5" s="186"/>
      <c r="H5" s="186" t="s">
        <v>11</v>
      </c>
      <c r="I5" s="186"/>
      <c r="J5" s="186"/>
      <c r="K5" s="186" t="s">
        <v>281</v>
      </c>
      <c r="L5" s="187" t="s">
        <v>54</v>
      </c>
      <c r="M5" s="186" t="s">
        <v>10</v>
      </c>
      <c r="N5" s="186"/>
      <c r="O5" s="186"/>
      <c r="P5" s="186" t="s">
        <v>11</v>
      </c>
      <c r="Q5" s="186"/>
      <c r="R5" s="186"/>
      <c r="S5" s="186" t="s">
        <v>281</v>
      </c>
      <c r="T5" s="187" t="s">
        <v>54</v>
      </c>
      <c r="U5" s="186" t="s">
        <v>10</v>
      </c>
      <c r="V5" s="186"/>
      <c r="W5" s="186"/>
      <c r="X5" s="186" t="s">
        <v>11</v>
      </c>
      <c r="Y5" s="186"/>
      <c r="Z5" s="186"/>
      <c r="AA5" s="186" t="s">
        <v>281</v>
      </c>
    </row>
    <row r="6" spans="1:27" s="3" customFormat="1" ht="24" customHeight="1">
      <c r="A6" s="186"/>
      <c r="B6" s="186"/>
      <c r="C6" s="187"/>
      <c r="D6" s="187"/>
      <c r="E6" s="6" t="s">
        <v>9</v>
      </c>
      <c r="F6" s="6" t="s">
        <v>88</v>
      </c>
      <c r="G6" s="6" t="s">
        <v>89</v>
      </c>
      <c r="H6" s="6" t="s">
        <v>9</v>
      </c>
      <c r="I6" s="6" t="s">
        <v>88</v>
      </c>
      <c r="J6" s="6" t="s">
        <v>89</v>
      </c>
      <c r="K6" s="186"/>
      <c r="L6" s="187"/>
      <c r="M6" s="6" t="s">
        <v>9</v>
      </c>
      <c r="N6" s="6" t="s">
        <v>88</v>
      </c>
      <c r="O6" s="6" t="s">
        <v>89</v>
      </c>
      <c r="P6" s="6" t="s">
        <v>9</v>
      </c>
      <c r="Q6" s="6" t="s">
        <v>88</v>
      </c>
      <c r="R6" s="6" t="s">
        <v>89</v>
      </c>
      <c r="S6" s="186"/>
      <c r="T6" s="187"/>
      <c r="U6" s="6" t="s">
        <v>9</v>
      </c>
      <c r="V6" s="6" t="s">
        <v>88</v>
      </c>
      <c r="W6" s="6" t="s">
        <v>89</v>
      </c>
      <c r="X6" s="6" t="s">
        <v>9</v>
      </c>
      <c r="Y6" s="6" t="s">
        <v>88</v>
      </c>
      <c r="Z6" s="6" t="s">
        <v>89</v>
      </c>
      <c r="AA6" s="186"/>
    </row>
    <row r="7" spans="1:27" s="4" customFormat="1" ht="24.75" customHeight="1">
      <c r="A7" s="188" t="s">
        <v>54</v>
      </c>
      <c r="B7" s="189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</row>
    <row r="9" spans="1:27" s="4" customFormat="1" ht="24.75" customHeight="1">
      <c r="A9" s="8"/>
      <c r="B9" s="8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s="4" customFormat="1" ht="24.75" customHeight="1">
      <c r="A10" s="8"/>
      <c r="B10" s="8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</row>
    <row r="11" spans="1:27" s="4" customFormat="1" ht="24.75" customHeight="1">
      <c r="A11" s="8"/>
      <c r="B11" s="8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7" s="4" customFormat="1" ht="24.75" customHeight="1">
      <c r="A12" s="8"/>
      <c r="B12" s="8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</row>
    <row r="13" spans="1:27" s="4" customFormat="1" ht="24.75" customHeight="1">
      <c r="A13" s="8"/>
      <c r="B13" s="8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27" s="4" customFormat="1" ht="24.75" customHeight="1">
      <c r="A14" s="8"/>
      <c r="B14" s="8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s="4" customFormat="1" ht="24.75" customHeight="1">
      <c r="A15" s="8"/>
      <c r="B15" s="8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</row>
    <row r="16" spans="1:27" s="4" customFormat="1" ht="24.75" customHeight="1">
      <c r="A16" s="8"/>
      <c r="B16" s="8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ht="14.25">
      <c r="A17" t="s">
        <v>196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8" sqref="E8:E28"/>
    </sheetView>
  </sheetViews>
  <sheetFormatPr defaultColWidth="9.00390625" defaultRowHeight="14.25"/>
  <cols>
    <col min="1" max="1" width="33.75390625" style="4" customWidth="1"/>
    <col min="2" max="2" width="14.625" style="106" customWidth="1"/>
    <col min="3" max="3" width="30.125" style="4" customWidth="1"/>
    <col min="4" max="4" width="10.75390625" style="106" customWidth="1"/>
    <col min="5" max="5" width="19.875" style="106" customWidth="1"/>
    <col min="6" max="6" width="18.50390625" style="106" customWidth="1"/>
    <col min="7" max="16384" width="9.00390625" style="4" customWidth="1"/>
  </cols>
  <sheetData>
    <row r="1" ht="21" customHeight="1">
      <c r="A1" s="4" t="s">
        <v>1</v>
      </c>
    </row>
    <row r="2" spans="1:6" s="25" customFormat="1" ht="28.5" customHeight="1">
      <c r="A2" s="127" t="s">
        <v>2</v>
      </c>
      <c r="B2" s="128"/>
      <c r="C2" s="127"/>
      <c r="D2" s="128"/>
      <c r="E2" s="128"/>
      <c r="F2" s="128"/>
    </row>
    <row r="3" spans="2:6" s="26" customFormat="1" ht="17.25" customHeight="1">
      <c r="B3" s="107"/>
      <c r="C3" s="108"/>
      <c r="D3" s="107"/>
      <c r="E3" s="107"/>
      <c r="F3" s="107" t="s">
        <v>3</v>
      </c>
    </row>
    <row r="4" spans="1:6" ht="17.25" customHeight="1">
      <c r="A4" s="129" t="s">
        <v>4</v>
      </c>
      <c r="B4" s="130"/>
      <c r="C4" s="129" t="s">
        <v>5</v>
      </c>
      <c r="D4" s="130"/>
      <c r="E4" s="130"/>
      <c r="F4" s="130"/>
    </row>
    <row r="5" spans="1:6" s="26" customFormat="1" ht="24.75" customHeight="1">
      <c r="A5" s="132" t="s">
        <v>6</v>
      </c>
      <c r="B5" s="133" t="s">
        <v>7</v>
      </c>
      <c r="C5" s="132" t="s">
        <v>8</v>
      </c>
      <c r="D5" s="131" t="s">
        <v>7</v>
      </c>
      <c r="E5" s="131"/>
      <c r="F5" s="131"/>
    </row>
    <row r="6" spans="1:6" s="26" customFormat="1" ht="27.75" customHeight="1">
      <c r="A6" s="132"/>
      <c r="B6" s="134"/>
      <c r="C6" s="132"/>
      <c r="D6" s="109" t="s">
        <v>9</v>
      </c>
      <c r="E6" s="109" t="s">
        <v>10</v>
      </c>
      <c r="F6" s="109" t="s">
        <v>11</v>
      </c>
    </row>
    <row r="7" spans="1:6" s="26" customFormat="1" ht="24.75" customHeight="1">
      <c r="A7" s="110" t="s">
        <v>12</v>
      </c>
      <c r="B7" s="111">
        <f>SUM(B8:B9)</f>
        <v>1143.9</v>
      </c>
      <c r="C7" s="110" t="s">
        <v>13</v>
      </c>
      <c r="D7" s="111">
        <f>SUM(D8:D28)</f>
        <v>1143.9</v>
      </c>
      <c r="E7" s="111">
        <f>SUM(E8:E28)</f>
        <v>1143.9</v>
      </c>
      <c r="F7" s="111">
        <f>SUM(F8:F28)</f>
        <v>0</v>
      </c>
    </row>
    <row r="8" spans="1:6" s="26" customFormat="1" ht="24.75" customHeight="1">
      <c r="A8" s="112" t="s">
        <v>14</v>
      </c>
      <c r="B8" s="113">
        <v>1143.9</v>
      </c>
      <c r="C8" s="112" t="s">
        <v>15</v>
      </c>
      <c r="D8" s="113">
        <f>E8+F8</f>
        <v>0</v>
      </c>
      <c r="E8" s="113">
        <v>0</v>
      </c>
      <c r="F8" s="113">
        <v>0</v>
      </c>
    </row>
    <row r="9" spans="1:6" s="26" customFormat="1" ht="24.75" customHeight="1">
      <c r="A9" s="112" t="s">
        <v>16</v>
      </c>
      <c r="B9" s="113">
        <v>0</v>
      </c>
      <c r="C9" s="112" t="s">
        <v>17</v>
      </c>
      <c r="D9" s="113">
        <f aca="true" t="shared" si="0" ref="D9:D28">E9+F9</f>
        <v>0</v>
      </c>
      <c r="E9" s="113">
        <v>0</v>
      </c>
      <c r="F9" s="113">
        <v>0</v>
      </c>
    </row>
    <row r="10" spans="1:6" s="26" customFormat="1" ht="24.75" customHeight="1">
      <c r="A10" s="112"/>
      <c r="B10" s="113"/>
      <c r="C10" s="112" t="s">
        <v>18</v>
      </c>
      <c r="D10" s="113">
        <f t="shared" si="0"/>
        <v>0</v>
      </c>
      <c r="E10" s="113">
        <v>0</v>
      </c>
      <c r="F10" s="113">
        <v>0</v>
      </c>
    </row>
    <row r="11" spans="1:6" s="26" customFormat="1" ht="24.75" customHeight="1">
      <c r="A11" s="112"/>
      <c r="B11" s="113"/>
      <c r="C11" s="112" t="s">
        <v>19</v>
      </c>
      <c r="D11" s="113">
        <f t="shared" si="0"/>
        <v>918.5</v>
      </c>
      <c r="E11" s="113">
        <v>918.5</v>
      </c>
      <c r="F11" s="113">
        <v>0</v>
      </c>
    </row>
    <row r="12" spans="1:6" s="26" customFormat="1" ht="24.75" customHeight="1">
      <c r="A12" s="112"/>
      <c r="B12" s="113"/>
      <c r="C12" s="112" t="s">
        <v>20</v>
      </c>
      <c r="D12" s="113">
        <f t="shared" si="0"/>
        <v>0</v>
      </c>
      <c r="E12" s="113">
        <v>0</v>
      </c>
      <c r="F12" s="113">
        <v>0</v>
      </c>
    </row>
    <row r="13" spans="1:6" s="26" customFormat="1" ht="24.75" customHeight="1">
      <c r="A13" s="112"/>
      <c r="B13" s="113"/>
      <c r="C13" s="112" t="s">
        <v>21</v>
      </c>
      <c r="D13" s="113">
        <f t="shared" si="0"/>
        <v>0</v>
      </c>
      <c r="E13" s="113">
        <v>0</v>
      </c>
      <c r="F13" s="113">
        <v>0</v>
      </c>
    </row>
    <row r="14" spans="1:6" s="26" customFormat="1" ht="24.75" customHeight="1">
      <c r="A14" s="112"/>
      <c r="B14" s="113"/>
      <c r="C14" s="112" t="s">
        <v>22</v>
      </c>
      <c r="D14" s="113">
        <f t="shared" si="0"/>
        <v>0</v>
      </c>
      <c r="E14" s="113">
        <v>0</v>
      </c>
      <c r="F14" s="113">
        <v>0</v>
      </c>
    </row>
    <row r="15" spans="1:6" s="26" customFormat="1" ht="24.75" customHeight="1">
      <c r="A15" s="112"/>
      <c r="B15" s="113"/>
      <c r="C15" s="112" t="s">
        <v>23</v>
      </c>
      <c r="D15" s="113">
        <f t="shared" si="0"/>
        <v>94.63</v>
      </c>
      <c r="E15" s="113">
        <v>94.63</v>
      </c>
      <c r="F15" s="113">
        <v>0</v>
      </c>
    </row>
    <row r="16" spans="1:6" s="26" customFormat="1" ht="24.75" customHeight="1">
      <c r="A16" s="112"/>
      <c r="B16" s="113"/>
      <c r="C16" s="112" t="s">
        <v>24</v>
      </c>
      <c r="D16" s="113">
        <f t="shared" si="0"/>
        <v>50.61</v>
      </c>
      <c r="E16" s="113">
        <v>50.61</v>
      </c>
      <c r="F16" s="113">
        <v>0</v>
      </c>
    </row>
    <row r="17" spans="1:6" s="26" customFormat="1" ht="24.75" customHeight="1">
      <c r="A17" s="112"/>
      <c r="B17" s="113"/>
      <c r="C17" s="112" t="s">
        <v>25</v>
      </c>
      <c r="D17" s="113">
        <f t="shared" si="0"/>
        <v>0</v>
      </c>
      <c r="E17" s="113">
        <v>0</v>
      </c>
      <c r="F17" s="113">
        <v>0</v>
      </c>
    </row>
    <row r="18" spans="1:6" s="26" customFormat="1" ht="24.75" customHeight="1">
      <c r="A18" s="112"/>
      <c r="B18" s="113"/>
      <c r="C18" s="112" t="s">
        <v>26</v>
      </c>
      <c r="D18" s="113">
        <f t="shared" si="0"/>
        <v>0</v>
      </c>
      <c r="E18" s="113">
        <v>0</v>
      </c>
      <c r="F18" s="113">
        <v>0</v>
      </c>
    </row>
    <row r="19" spans="1:6" s="26" customFormat="1" ht="24.75" customHeight="1">
      <c r="A19" s="112"/>
      <c r="B19" s="113"/>
      <c r="C19" s="112" t="s">
        <v>27</v>
      </c>
      <c r="D19" s="113">
        <f t="shared" si="0"/>
        <v>0</v>
      </c>
      <c r="E19" s="113">
        <v>0</v>
      </c>
      <c r="F19" s="113">
        <v>0</v>
      </c>
    </row>
    <row r="20" spans="1:6" s="26" customFormat="1" ht="24.75" customHeight="1">
      <c r="A20" s="112"/>
      <c r="B20" s="113"/>
      <c r="C20" s="112" t="s">
        <v>28</v>
      </c>
      <c r="D20" s="113">
        <f t="shared" si="0"/>
        <v>0</v>
      </c>
      <c r="E20" s="113">
        <v>0</v>
      </c>
      <c r="F20" s="113">
        <v>0</v>
      </c>
    </row>
    <row r="21" spans="1:6" s="26" customFormat="1" ht="24.75" customHeight="1">
      <c r="A21" s="112"/>
      <c r="B21" s="113"/>
      <c r="C21" s="112" t="s">
        <v>29</v>
      </c>
      <c r="D21" s="113">
        <f t="shared" si="0"/>
        <v>0</v>
      </c>
      <c r="E21" s="113">
        <v>0</v>
      </c>
      <c r="F21" s="113">
        <v>0</v>
      </c>
    </row>
    <row r="22" spans="1:6" s="26" customFormat="1" ht="24.75" customHeight="1">
      <c r="A22" s="112"/>
      <c r="B22" s="113"/>
      <c r="C22" s="112" t="s">
        <v>30</v>
      </c>
      <c r="D22" s="113">
        <f t="shared" si="0"/>
        <v>0</v>
      </c>
      <c r="E22" s="113">
        <v>0</v>
      </c>
      <c r="F22" s="113">
        <v>0</v>
      </c>
    </row>
    <row r="23" spans="1:6" s="26" customFormat="1" ht="24.75" customHeight="1">
      <c r="A23" s="112"/>
      <c r="B23" s="113"/>
      <c r="C23" s="112" t="s">
        <v>31</v>
      </c>
      <c r="D23" s="113">
        <f t="shared" si="0"/>
        <v>0</v>
      </c>
      <c r="E23" s="113">
        <v>0</v>
      </c>
      <c r="F23" s="113">
        <v>0</v>
      </c>
    </row>
    <row r="24" spans="1:6" s="26" customFormat="1" ht="24.75" customHeight="1">
      <c r="A24" s="112"/>
      <c r="B24" s="113"/>
      <c r="C24" s="112" t="s">
        <v>32</v>
      </c>
      <c r="D24" s="113">
        <f t="shared" si="0"/>
        <v>0</v>
      </c>
      <c r="E24" s="113">
        <v>0</v>
      </c>
      <c r="F24" s="113">
        <v>0</v>
      </c>
    </row>
    <row r="25" spans="1:6" s="26" customFormat="1" ht="24.75" customHeight="1">
      <c r="A25" s="112"/>
      <c r="B25" s="113"/>
      <c r="C25" s="112" t="s">
        <v>33</v>
      </c>
      <c r="D25" s="113">
        <f t="shared" si="0"/>
        <v>80.16</v>
      </c>
      <c r="E25" s="113">
        <v>80.16</v>
      </c>
      <c r="F25" s="113">
        <v>0</v>
      </c>
    </row>
    <row r="26" spans="1:6" s="26" customFormat="1" ht="24.75" customHeight="1">
      <c r="A26" s="112"/>
      <c r="B26" s="113"/>
      <c r="C26" s="112" t="s">
        <v>34</v>
      </c>
      <c r="D26" s="113">
        <f t="shared" si="0"/>
        <v>0</v>
      </c>
      <c r="E26" s="113">
        <v>0</v>
      </c>
      <c r="F26" s="113">
        <v>0</v>
      </c>
    </row>
    <row r="27" spans="1:6" s="26" customFormat="1" ht="24.75" customHeight="1">
      <c r="A27" s="112"/>
      <c r="B27" s="113"/>
      <c r="C27" s="114" t="s">
        <v>35</v>
      </c>
      <c r="D27" s="113">
        <f t="shared" si="0"/>
        <v>0</v>
      </c>
      <c r="E27" s="113">
        <v>0</v>
      </c>
      <c r="F27" s="113">
        <v>0</v>
      </c>
    </row>
    <row r="28" spans="1:6" s="26" customFormat="1" ht="24.75" customHeight="1">
      <c r="A28" s="112"/>
      <c r="B28" s="113"/>
      <c r="C28" s="112" t="s">
        <v>36</v>
      </c>
      <c r="D28" s="113">
        <f t="shared" si="0"/>
        <v>0</v>
      </c>
      <c r="E28" s="113">
        <v>0</v>
      </c>
      <c r="F28" s="113">
        <v>0</v>
      </c>
    </row>
    <row r="29" spans="1:6" s="26" customFormat="1" ht="24.75" customHeight="1">
      <c r="A29" s="112"/>
      <c r="B29" s="113"/>
      <c r="C29" s="112"/>
      <c r="D29" s="113"/>
      <c r="E29" s="113"/>
      <c r="F29" s="113"/>
    </row>
    <row r="30" spans="1:6" s="26" customFormat="1" ht="24.75" customHeight="1">
      <c r="A30" s="112"/>
      <c r="B30" s="113"/>
      <c r="C30" s="112"/>
      <c r="D30" s="113"/>
      <c r="E30" s="113"/>
      <c r="F30" s="113"/>
    </row>
    <row r="31" spans="1:6" s="26" customFormat="1" ht="24.75" customHeight="1">
      <c r="A31" s="115" t="s">
        <v>37</v>
      </c>
      <c r="B31" s="116">
        <v>0</v>
      </c>
      <c r="C31" s="115" t="s">
        <v>38</v>
      </c>
      <c r="D31" s="116">
        <f>SUM(D32:D33)</f>
        <v>0</v>
      </c>
      <c r="E31" s="116">
        <f>SUM(E32:E33)</f>
        <v>0</v>
      </c>
      <c r="F31" s="116">
        <f>SUM(F32:F33)</f>
        <v>0</v>
      </c>
    </row>
    <row r="32" spans="1:6" s="26" customFormat="1" ht="24.75" customHeight="1">
      <c r="A32" s="112" t="s">
        <v>14</v>
      </c>
      <c r="B32" s="113">
        <v>0</v>
      </c>
      <c r="C32" s="112" t="s">
        <v>14</v>
      </c>
      <c r="D32" s="113">
        <f>E32+F32</f>
        <v>0</v>
      </c>
      <c r="E32" s="113">
        <v>0</v>
      </c>
      <c r="F32" s="113">
        <v>0</v>
      </c>
    </row>
    <row r="33" spans="1:6" s="26" customFormat="1" ht="24.75" customHeight="1">
      <c r="A33" s="112" t="s">
        <v>16</v>
      </c>
      <c r="B33" s="113">
        <v>0</v>
      </c>
      <c r="C33" s="117" t="s">
        <v>16</v>
      </c>
      <c r="D33" s="118">
        <f>E33+F33</f>
        <v>0</v>
      </c>
      <c r="E33" s="118">
        <v>0</v>
      </c>
      <c r="F33" s="118">
        <v>0</v>
      </c>
    </row>
    <row r="34" spans="1:6" s="26" customFormat="1" ht="24.75" customHeight="1">
      <c r="A34" s="119" t="s">
        <v>39</v>
      </c>
      <c r="B34" s="120">
        <f>B7+B31</f>
        <v>1143.9</v>
      </c>
      <c r="C34" s="121" t="s">
        <v>40</v>
      </c>
      <c r="D34" s="122">
        <f>D7+D31</f>
        <v>1143.9</v>
      </c>
      <c r="E34" s="122">
        <f>E7+E31</f>
        <v>1143.9</v>
      </c>
      <c r="F34" s="122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E6" sqref="E6:G6"/>
    </sheetView>
  </sheetViews>
  <sheetFormatPr defaultColWidth="9.00390625" defaultRowHeight="14.25"/>
  <cols>
    <col min="1" max="1" width="8.25390625" style="94" customWidth="1"/>
    <col min="2" max="2" width="35.25390625" style="94" customWidth="1"/>
    <col min="3" max="3" width="8.50390625" style="95" customWidth="1"/>
    <col min="4" max="4" width="8.625" style="95" customWidth="1"/>
    <col min="5" max="5" width="9.00390625" style="95" customWidth="1"/>
    <col min="6" max="6" width="13.50390625" style="95" customWidth="1"/>
    <col min="7" max="7" width="10.375" style="95" customWidth="1"/>
    <col min="8" max="8" width="10.50390625" style="95" customWidth="1"/>
    <col min="9" max="9" width="8.875" style="66" customWidth="1"/>
    <col min="10" max="10" width="8.125" style="66" customWidth="1"/>
    <col min="11" max="11" width="12.25390625" style="66" customWidth="1"/>
    <col min="12" max="12" width="10.00390625" style="66" customWidth="1"/>
    <col min="13" max="13" width="9.00390625" style="66" customWidth="1"/>
    <col min="14" max="14" width="12.25390625" style="66" customWidth="1"/>
    <col min="15" max="16384" width="9.00390625" style="4" customWidth="1"/>
  </cols>
  <sheetData>
    <row r="1" ht="29.25" customHeight="1">
      <c r="A1" s="94" t="s">
        <v>41</v>
      </c>
    </row>
    <row r="2" spans="1:14" s="25" customFormat="1" ht="31.5" customHeight="1">
      <c r="A2" s="127" t="s">
        <v>42</v>
      </c>
      <c r="B2" s="127"/>
      <c r="C2" s="127"/>
      <c r="D2" s="127"/>
      <c r="E2" s="128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93" customFormat="1" ht="31.5" customHeight="1">
      <c r="A3" s="96"/>
      <c r="B3" s="96"/>
      <c r="C3" s="97"/>
      <c r="D3" s="98"/>
      <c r="E3" s="97"/>
      <c r="F3" s="97"/>
      <c r="G3" s="97"/>
      <c r="H3" s="97"/>
      <c r="I3" s="103"/>
      <c r="J3" s="103"/>
      <c r="K3" s="103"/>
      <c r="L3" s="103"/>
      <c r="M3" s="103"/>
      <c r="N3" s="103" t="s">
        <v>3</v>
      </c>
    </row>
    <row r="4" spans="1:14" s="26" customFormat="1" ht="30" customHeight="1">
      <c r="A4" s="135" t="s">
        <v>43</v>
      </c>
      <c r="B4" s="135"/>
      <c r="C4" s="142" t="s">
        <v>44</v>
      </c>
      <c r="D4" s="136" t="s">
        <v>45</v>
      </c>
      <c r="E4" s="137"/>
      <c r="F4" s="137"/>
      <c r="G4" s="137"/>
      <c r="H4" s="137"/>
      <c r="I4" s="138" t="s">
        <v>46</v>
      </c>
      <c r="J4" s="139"/>
      <c r="K4" s="139"/>
      <c r="L4" s="139"/>
      <c r="M4" s="139"/>
      <c r="N4" s="143" t="s">
        <v>47</v>
      </c>
    </row>
    <row r="5" spans="1:14" s="26" customFormat="1" ht="58.5" customHeight="1">
      <c r="A5" s="11" t="s">
        <v>48</v>
      </c>
      <c r="B5" s="11" t="s">
        <v>49</v>
      </c>
      <c r="C5" s="142"/>
      <c r="D5" s="99" t="s">
        <v>9</v>
      </c>
      <c r="E5" s="99" t="s">
        <v>50</v>
      </c>
      <c r="F5" s="99" t="s">
        <v>51</v>
      </c>
      <c r="G5" s="100" t="s">
        <v>52</v>
      </c>
      <c r="H5" s="99" t="s">
        <v>53</v>
      </c>
      <c r="I5" s="104" t="s">
        <v>9</v>
      </c>
      <c r="J5" s="104" t="s">
        <v>50</v>
      </c>
      <c r="K5" s="104" t="s">
        <v>51</v>
      </c>
      <c r="L5" s="104" t="s">
        <v>52</v>
      </c>
      <c r="M5" s="104" t="s">
        <v>53</v>
      </c>
      <c r="N5" s="144"/>
    </row>
    <row r="6" spans="1:14" s="26" customFormat="1" ht="30.75" customHeight="1">
      <c r="A6" s="140" t="s">
        <v>54</v>
      </c>
      <c r="B6" s="141"/>
      <c r="C6" s="101">
        <f>SUM(C7:C20)</f>
        <v>1143.9000000000003</v>
      </c>
      <c r="D6" s="101">
        <f>SUM(D7:D20)</f>
        <v>1143.9000000000003</v>
      </c>
      <c r="E6" s="101">
        <f>SUM(E7:E20)</f>
        <v>1063.5400000000002</v>
      </c>
      <c r="F6" s="101">
        <v>0</v>
      </c>
      <c r="G6" s="101">
        <f>SUM(G7:G20)</f>
        <v>80.36</v>
      </c>
      <c r="H6" s="101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</row>
    <row r="7" spans="1:14" s="26" customFormat="1" ht="27" customHeight="1">
      <c r="A7" s="14" t="s">
        <v>55</v>
      </c>
      <c r="B7" s="15" t="s">
        <v>56</v>
      </c>
      <c r="C7" s="101">
        <f>D7+I7</f>
        <v>583.14</v>
      </c>
      <c r="D7" s="101">
        <f aca="true" t="shared" si="0" ref="D7:D20">SUM(E7:H7)</f>
        <v>583.14</v>
      </c>
      <c r="E7" s="101">
        <v>583.14</v>
      </c>
      <c r="F7" s="101">
        <v>0</v>
      </c>
      <c r="G7" s="101">
        <v>0</v>
      </c>
      <c r="H7" s="101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</row>
    <row r="8" spans="1:14" s="26" customFormat="1" ht="27" customHeight="1">
      <c r="A8" s="14" t="s">
        <v>57</v>
      </c>
      <c r="B8" s="15" t="s">
        <v>58</v>
      </c>
      <c r="C8" s="101">
        <f aca="true" t="shared" si="1" ref="C8:C20">D8+I8</f>
        <v>53.6</v>
      </c>
      <c r="D8" s="101">
        <f t="shared" si="0"/>
        <v>53.6</v>
      </c>
      <c r="E8" s="101">
        <v>0</v>
      </c>
      <c r="F8" s="101">
        <v>0</v>
      </c>
      <c r="G8" s="101">
        <v>53.6</v>
      </c>
      <c r="H8" s="101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</row>
    <row r="9" spans="1:14" s="26" customFormat="1" ht="27" customHeight="1">
      <c r="A9" s="14" t="s">
        <v>59</v>
      </c>
      <c r="B9" s="15" t="s">
        <v>60</v>
      </c>
      <c r="C9" s="101">
        <f t="shared" si="1"/>
        <v>184.10999999999999</v>
      </c>
      <c r="D9" s="101">
        <f t="shared" si="0"/>
        <v>184.10999999999999</v>
      </c>
      <c r="E9" s="101">
        <v>157.35</v>
      </c>
      <c r="F9" s="101">
        <v>0</v>
      </c>
      <c r="G9" s="101">
        <v>26.76</v>
      </c>
      <c r="H9" s="101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</row>
    <row r="10" spans="1:14" s="26" customFormat="1" ht="27" customHeight="1">
      <c r="A10" s="14" t="s">
        <v>61</v>
      </c>
      <c r="B10" s="15" t="s">
        <v>62</v>
      </c>
      <c r="C10" s="101">
        <f t="shared" si="1"/>
        <v>25</v>
      </c>
      <c r="D10" s="101">
        <f t="shared" si="0"/>
        <v>25</v>
      </c>
      <c r="E10" s="101">
        <v>25</v>
      </c>
      <c r="F10" s="101">
        <v>0</v>
      </c>
      <c r="G10" s="101">
        <v>0</v>
      </c>
      <c r="H10" s="101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</row>
    <row r="11" spans="1:14" s="26" customFormat="1" ht="27" customHeight="1">
      <c r="A11" s="14" t="s">
        <v>63</v>
      </c>
      <c r="B11" s="15" t="s">
        <v>64</v>
      </c>
      <c r="C11" s="101">
        <f t="shared" si="1"/>
        <v>6.65</v>
      </c>
      <c r="D11" s="101">
        <f t="shared" si="0"/>
        <v>6.65</v>
      </c>
      <c r="E11" s="101">
        <v>6.65</v>
      </c>
      <c r="F11" s="101">
        <v>0</v>
      </c>
      <c r="G11" s="101">
        <v>0</v>
      </c>
      <c r="H11" s="101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</row>
    <row r="12" spans="1:14" s="26" customFormat="1" ht="27" customHeight="1">
      <c r="A12" s="14" t="s">
        <v>65</v>
      </c>
      <c r="B12" s="15" t="s">
        <v>66</v>
      </c>
      <c r="C12" s="101">
        <f t="shared" si="1"/>
        <v>37</v>
      </c>
      <c r="D12" s="101">
        <f t="shared" si="0"/>
        <v>37</v>
      </c>
      <c r="E12" s="101">
        <v>37</v>
      </c>
      <c r="F12" s="101">
        <v>0</v>
      </c>
      <c r="G12" s="101">
        <v>0</v>
      </c>
      <c r="H12" s="101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</row>
    <row r="13" spans="1:14" s="26" customFormat="1" ht="27" customHeight="1">
      <c r="A13" s="14" t="s">
        <v>67</v>
      </c>
      <c r="B13" s="15" t="s">
        <v>68</v>
      </c>
      <c r="C13" s="101">
        <f t="shared" si="1"/>
        <v>29</v>
      </c>
      <c r="D13" s="101">
        <f t="shared" si="0"/>
        <v>29</v>
      </c>
      <c r="E13" s="101">
        <v>29</v>
      </c>
      <c r="F13" s="101">
        <v>0</v>
      </c>
      <c r="G13" s="101">
        <v>0</v>
      </c>
      <c r="H13" s="101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</row>
    <row r="14" spans="1:14" s="26" customFormat="1" ht="27" customHeight="1">
      <c r="A14" s="14" t="s">
        <v>69</v>
      </c>
      <c r="B14" s="15" t="s">
        <v>70</v>
      </c>
      <c r="C14" s="101">
        <f t="shared" si="1"/>
        <v>10.71</v>
      </c>
      <c r="D14" s="101">
        <f t="shared" si="0"/>
        <v>10.71</v>
      </c>
      <c r="E14" s="101">
        <v>10.71</v>
      </c>
      <c r="F14" s="101">
        <v>0</v>
      </c>
      <c r="G14" s="101">
        <v>0</v>
      </c>
      <c r="H14" s="101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</row>
    <row r="15" spans="1:14" s="26" customFormat="1" ht="27" customHeight="1">
      <c r="A15" s="14" t="s">
        <v>71</v>
      </c>
      <c r="B15" s="15" t="s">
        <v>72</v>
      </c>
      <c r="C15" s="101">
        <f t="shared" si="1"/>
        <v>55.94</v>
      </c>
      <c r="D15" s="101">
        <f t="shared" si="0"/>
        <v>55.94</v>
      </c>
      <c r="E15" s="101">
        <v>55.94</v>
      </c>
      <c r="F15" s="101">
        <v>0</v>
      </c>
      <c r="G15" s="101">
        <v>0</v>
      </c>
      <c r="H15" s="101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</row>
    <row r="16" spans="1:14" s="26" customFormat="1" ht="27" customHeight="1">
      <c r="A16" s="14" t="s">
        <v>73</v>
      </c>
      <c r="B16" s="15" t="s">
        <v>74</v>
      </c>
      <c r="C16" s="101">
        <f t="shared" si="1"/>
        <v>27.97</v>
      </c>
      <c r="D16" s="101">
        <f t="shared" si="0"/>
        <v>27.97</v>
      </c>
      <c r="E16" s="101">
        <v>27.97</v>
      </c>
      <c r="F16" s="101">
        <v>0</v>
      </c>
      <c r="G16" s="101">
        <v>0</v>
      </c>
      <c r="H16" s="101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</row>
    <row r="17" spans="1:14" s="26" customFormat="1" ht="27" customHeight="1">
      <c r="A17" s="14" t="s">
        <v>75</v>
      </c>
      <c r="B17" s="15" t="s">
        <v>76</v>
      </c>
      <c r="C17" s="101">
        <f t="shared" si="1"/>
        <v>27.97</v>
      </c>
      <c r="D17" s="101">
        <f t="shared" si="0"/>
        <v>27.97</v>
      </c>
      <c r="E17" s="101">
        <v>27.97</v>
      </c>
      <c r="F17" s="101">
        <v>0</v>
      </c>
      <c r="G17" s="101">
        <v>0</v>
      </c>
      <c r="H17" s="101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</row>
    <row r="18" spans="1:14" s="26" customFormat="1" ht="27" customHeight="1">
      <c r="A18" s="14" t="s">
        <v>77</v>
      </c>
      <c r="B18" s="15" t="s">
        <v>78</v>
      </c>
      <c r="C18" s="101">
        <f t="shared" si="1"/>
        <v>22.64</v>
      </c>
      <c r="D18" s="101">
        <f t="shared" si="0"/>
        <v>22.64</v>
      </c>
      <c r="E18" s="101">
        <v>22.64</v>
      </c>
      <c r="F18" s="101">
        <v>0</v>
      </c>
      <c r="G18" s="101">
        <v>0</v>
      </c>
      <c r="H18" s="101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</row>
    <row r="19" spans="1:14" s="26" customFormat="1" ht="27" customHeight="1">
      <c r="A19" s="16" t="s">
        <v>79</v>
      </c>
      <c r="B19" s="102" t="s">
        <v>80</v>
      </c>
      <c r="C19" s="101">
        <f t="shared" si="1"/>
        <v>47.77</v>
      </c>
      <c r="D19" s="101">
        <f t="shared" si="0"/>
        <v>47.77</v>
      </c>
      <c r="E19" s="101">
        <v>47.77</v>
      </c>
      <c r="F19" s="101">
        <v>0</v>
      </c>
      <c r="G19" s="101">
        <v>0</v>
      </c>
      <c r="H19" s="101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</row>
    <row r="20" spans="1:14" ht="27" customHeight="1">
      <c r="A20" s="16" t="s">
        <v>81</v>
      </c>
      <c r="B20" s="102" t="s">
        <v>82</v>
      </c>
      <c r="C20" s="101">
        <f t="shared" si="1"/>
        <v>32.4</v>
      </c>
      <c r="D20" s="101">
        <f t="shared" si="0"/>
        <v>32.4</v>
      </c>
      <c r="E20" s="101">
        <v>32.4</v>
      </c>
      <c r="F20" s="101">
        <v>0</v>
      </c>
      <c r="G20" s="101">
        <v>0</v>
      </c>
      <c r="H20" s="101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78" customWidth="1"/>
    <col min="2" max="2" width="35.125" style="78" customWidth="1"/>
    <col min="3" max="3" width="14.125" style="79" customWidth="1"/>
    <col min="4" max="4" width="11.25390625" style="79" customWidth="1"/>
    <col min="5" max="5" width="11.125" style="79" customWidth="1"/>
    <col min="6" max="6" width="11.875" style="79" customWidth="1"/>
    <col min="7" max="7" width="13.00390625" style="80" customWidth="1"/>
    <col min="8" max="8" width="23.50390625" style="81" customWidth="1"/>
    <col min="9" max="16384" width="9.00390625" style="82" customWidth="1"/>
  </cols>
  <sheetData>
    <row r="1" ht="24.75" customHeight="1">
      <c r="A1" s="78" t="s">
        <v>83</v>
      </c>
    </row>
    <row r="2" spans="1:8" s="75" customFormat="1" ht="22.5" customHeight="1">
      <c r="A2" s="145" t="s">
        <v>84</v>
      </c>
      <c r="B2" s="145"/>
      <c r="C2" s="145"/>
      <c r="D2" s="145"/>
      <c r="E2" s="146"/>
      <c r="F2" s="145"/>
      <c r="G2" s="145"/>
      <c r="H2" s="145"/>
    </row>
    <row r="3" ht="24" customHeight="1">
      <c r="H3" s="81" t="s">
        <v>3</v>
      </c>
    </row>
    <row r="4" spans="1:8" s="76" customFormat="1" ht="24.75" customHeight="1">
      <c r="A4" s="147" t="s">
        <v>43</v>
      </c>
      <c r="B4" s="147"/>
      <c r="C4" s="148" t="s">
        <v>85</v>
      </c>
      <c r="D4" s="148" t="s">
        <v>86</v>
      </c>
      <c r="E4" s="148"/>
      <c r="F4" s="148"/>
      <c r="G4" s="147" t="s">
        <v>87</v>
      </c>
      <c r="H4" s="147"/>
    </row>
    <row r="5" spans="1:8" s="76" customFormat="1" ht="31.5" customHeight="1">
      <c r="A5" s="83" t="s">
        <v>48</v>
      </c>
      <c r="B5" s="83" t="s">
        <v>49</v>
      </c>
      <c r="C5" s="148"/>
      <c r="D5" s="84" t="s">
        <v>54</v>
      </c>
      <c r="E5" s="84" t="s">
        <v>88</v>
      </c>
      <c r="F5" s="84" t="s">
        <v>89</v>
      </c>
      <c r="G5" s="83" t="s">
        <v>90</v>
      </c>
      <c r="H5" s="85" t="s">
        <v>91</v>
      </c>
    </row>
    <row r="6" spans="1:8" s="77" customFormat="1" ht="24.75" customHeight="1">
      <c r="A6" s="149" t="s">
        <v>54</v>
      </c>
      <c r="B6" s="150"/>
      <c r="C6" s="86">
        <f>SUM(C7:C18)</f>
        <v>994.9099999999999</v>
      </c>
      <c r="D6" s="86">
        <f>E6+F6</f>
        <v>1143.9</v>
      </c>
      <c r="E6" s="86">
        <f>SUM(E7:E20)</f>
        <v>808.54</v>
      </c>
      <c r="F6" s="86">
        <f>SUM(F7:F18)</f>
        <v>335.36</v>
      </c>
      <c r="G6" s="87">
        <f>SUM(G7:G18)</f>
        <v>46.320000000000036</v>
      </c>
      <c r="H6" s="87">
        <f>G6/C6</f>
        <v>0.04655697500276411</v>
      </c>
    </row>
    <row r="7" spans="1:8" s="77" customFormat="1" ht="22.5" customHeight="1">
      <c r="A7" s="14" t="s">
        <v>55</v>
      </c>
      <c r="B7" s="15" t="s">
        <v>56</v>
      </c>
      <c r="C7" s="86">
        <v>523.05</v>
      </c>
      <c r="D7" s="86">
        <f aca="true" t="shared" si="0" ref="D7:D20">E7+F7</f>
        <v>583.14</v>
      </c>
      <c r="E7" s="86">
        <v>583.14</v>
      </c>
      <c r="F7" s="86">
        <v>0</v>
      </c>
      <c r="G7" s="88">
        <f aca="true" t="shared" si="1" ref="G7:G20">D7-C7</f>
        <v>60.09000000000003</v>
      </c>
      <c r="H7" s="89">
        <f aca="true" t="shared" si="2" ref="H7:H20">G7/C7</f>
        <v>0.11488385431603104</v>
      </c>
    </row>
    <row r="8" spans="1:8" s="77" customFormat="1" ht="22.5" customHeight="1">
      <c r="A8" s="14" t="s">
        <v>57</v>
      </c>
      <c r="B8" s="15" t="s">
        <v>58</v>
      </c>
      <c r="C8" s="86">
        <v>5.74</v>
      </c>
      <c r="D8" s="86">
        <f t="shared" si="0"/>
        <v>53.6</v>
      </c>
      <c r="E8" s="86">
        <v>0</v>
      </c>
      <c r="F8" s="86">
        <v>53.6</v>
      </c>
      <c r="G8" s="88">
        <f t="shared" si="1"/>
        <v>47.86</v>
      </c>
      <c r="H8" s="89">
        <f t="shared" si="2"/>
        <v>8.337979094076655</v>
      </c>
    </row>
    <row r="9" spans="1:8" s="77" customFormat="1" ht="22.5" customHeight="1">
      <c r="A9" s="14" t="s">
        <v>59</v>
      </c>
      <c r="B9" s="15" t="s">
        <v>60</v>
      </c>
      <c r="C9" s="86">
        <v>188.81</v>
      </c>
      <c r="D9" s="86">
        <f t="shared" si="0"/>
        <v>184.11</v>
      </c>
      <c r="E9" s="86">
        <v>0</v>
      </c>
      <c r="F9" s="86">
        <v>184.11</v>
      </c>
      <c r="G9" s="88">
        <f t="shared" si="1"/>
        <v>-4.699999999999989</v>
      </c>
      <c r="H9" s="89">
        <f t="shared" si="2"/>
        <v>-0.02489274932471791</v>
      </c>
    </row>
    <row r="10" spans="1:8" s="77" customFormat="1" ht="22.5" customHeight="1">
      <c r="A10" s="14" t="s">
        <v>61</v>
      </c>
      <c r="B10" s="15" t="s">
        <v>62</v>
      </c>
      <c r="C10" s="86">
        <v>21.42</v>
      </c>
      <c r="D10" s="86">
        <v>2.5</v>
      </c>
      <c r="E10" s="86">
        <v>0</v>
      </c>
      <c r="F10" s="86">
        <v>25</v>
      </c>
      <c r="G10" s="88">
        <f t="shared" si="1"/>
        <v>-18.92</v>
      </c>
      <c r="H10" s="89">
        <f t="shared" si="2"/>
        <v>-0.8832866479925303</v>
      </c>
    </row>
    <row r="11" spans="1:8" s="77" customFormat="1" ht="22.5" customHeight="1">
      <c r="A11" s="14" t="s">
        <v>63</v>
      </c>
      <c r="B11" s="15" t="s">
        <v>64</v>
      </c>
      <c r="C11" s="86">
        <v>32.19</v>
      </c>
      <c r="D11" s="86">
        <f t="shared" si="0"/>
        <v>6.65</v>
      </c>
      <c r="E11" s="86">
        <v>0</v>
      </c>
      <c r="F11" s="86">
        <v>6.65</v>
      </c>
      <c r="G11" s="88">
        <f t="shared" si="1"/>
        <v>-25.54</v>
      </c>
      <c r="H11" s="89">
        <f t="shared" si="2"/>
        <v>-0.7934141037589314</v>
      </c>
    </row>
    <row r="12" spans="1:8" s="77" customFormat="1" ht="22.5" customHeight="1">
      <c r="A12" s="14" t="s">
        <v>65</v>
      </c>
      <c r="B12" s="15" t="s">
        <v>66</v>
      </c>
      <c r="C12" s="86">
        <v>50.77</v>
      </c>
      <c r="D12" s="86">
        <f t="shared" si="0"/>
        <v>37</v>
      </c>
      <c r="E12" s="86">
        <v>0</v>
      </c>
      <c r="F12" s="86">
        <v>37</v>
      </c>
      <c r="G12" s="88">
        <f t="shared" si="1"/>
        <v>-13.770000000000003</v>
      </c>
      <c r="H12" s="89">
        <f t="shared" si="2"/>
        <v>-0.2712231632854048</v>
      </c>
    </row>
    <row r="13" spans="1:8" s="77" customFormat="1" ht="22.5" customHeight="1">
      <c r="A13" s="14" t="s">
        <v>67</v>
      </c>
      <c r="B13" s="15" t="s">
        <v>68</v>
      </c>
      <c r="C13" s="86">
        <v>13.56</v>
      </c>
      <c r="D13" s="86">
        <f t="shared" si="0"/>
        <v>29</v>
      </c>
      <c r="E13" s="86">
        <v>0</v>
      </c>
      <c r="F13" s="86">
        <v>29</v>
      </c>
      <c r="G13" s="88">
        <f t="shared" si="1"/>
        <v>15.44</v>
      </c>
      <c r="H13" s="89">
        <f t="shared" si="2"/>
        <v>1.1386430678466075</v>
      </c>
    </row>
    <row r="14" spans="1:8" s="77" customFormat="1" ht="22.5" customHeight="1">
      <c r="A14" s="14" t="s">
        <v>69</v>
      </c>
      <c r="B14" s="15" t="s">
        <v>70</v>
      </c>
      <c r="C14" s="86">
        <v>26.58</v>
      </c>
      <c r="D14" s="86">
        <f t="shared" si="0"/>
        <v>10.71</v>
      </c>
      <c r="E14" s="86">
        <v>10.71</v>
      </c>
      <c r="F14" s="86">
        <v>0</v>
      </c>
      <c r="G14" s="88">
        <f t="shared" si="1"/>
        <v>-15.869999999999997</v>
      </c>
      <c r="H14" s="89">
        <f t="shared" si="2"/>
        <v>-0.5970654627539502</v>
      </c>
    </row>
    <row r="15" spans="1:8" s="77" customFormat="1" ht="22.5" customHeight="1">
      <c r="A15" s="14" t="s">
        <v>71</v>
      </c>
      <c r="B15" s="15" t="s">
        <v>72</v>
      </c>
      <c r="C15" s="86">
        <v>78.74</v>
      </c>
      <c r="D15" s="86">
        <f t="shared" si="0"/>
        <v>55.94</v>
      </c>
      <c r="E15" s="86">
        <v>55.94</v>
      </c>
      <c r="F15" s="86">
        <v>0</v>
      </c>
      <c r="G15" s="88">
        <f t="shared" si="1"/>
        <v>-22.799999999999997</v>
      </c>
      <c r="H15" s="89">
        <f t="shared" si="2"/>
        <v>-0.28956057912115823</v>
      </c>
    </row>
    <row r="16" spans="1:8" s="77" customFormat="1" ht="22.5" customHeight="1">
      <c r="A16" s="14" t="s">
        <v>73</v>
      </c>
      <c r="B16" s="15" t="s">
        <v>74</v>
      </c>
      <c r="C16" s="86">
        <v>4.46</v>
      </c>
      <c r="D16" s="86">
        <f t="shared" si="0"/>
        <v>27.97</v>
      </c>
      <c r="E16" s="86">
        <v>27.97</v>
      </c>
      <c r="F16" s="86">
        <v>0</v>
      </c>
      <c r="G16" s="88">
        <f t="shared" si="1"/>
        <v>23.509999999999998</v>
      </c>
      <c r="H16" s="89">
        <f t="shared" si="2"/>
        <v>5.271300448430493</v>
      </c>
    </row>
    <row r="17" spans="1:8" s="77" customFormat="1" ht="22.5" customHeight="1">
      <c r="A17" s="14" t="s">
        <v>75</v>
      </c>
      <c r="B17" s="15" t="s">
        <v>76</v>
      </c>
      <c r="C17" s="86">
        <v>26.58</v>
      </c>
      <c r="D17" s="86">
        <f t="shared" si="0"/>
        <v>27.97</v>
      </c>
      <c r="E17" s="86">
        <v>27.97</v>
      </c>
      <c r="F17" s="86">
        <v>0</v>
      </c>
      <c r="G17" s="88">
        <f t="shared" si="1"/>
        <v>1.3900000000000006</v>
      </c>
      <c r="H17" s="89">
        <f t="shared" si="2"/>
        <v>0.0522949586155004</v>
      </c>
    </row>
    <row r="18" spans="1:8" s="77" customFormat="1" ht="22.5" customHeight="1">
      <c r="A18" s="18" t="s">
        <v>77</v>
      </c>
      <c r="B18" s="19" t="s">
        <v>78</v>
      </c>
      <c r="C18" s="90">
        <v>23.01</v>
      </c>
      <c r="D18" s="90">
        <f t="shared" si="0"/>
        <v>22.64</v>
      </c>
      <c r="E18" s="90">
        <v>22.64</v>
      </c>
      <c r="F18" s="90">
        <v>0</v>
      </c>
      <c r="G18" s="91">
        <f t="shared" si="1"/>
        <v>-0.370000000000001</v>
      </c>
      <c r="H18" s="92">
        <f t="shared" si="2"/>
        <v>-0.016079965232507647</v>
      </c>
    </row>
    <row r="19" spans="1:8" ht="22.5" customHeight="1">
      <c r="A19" s="14" t="s">
        <v>79</v>
      </c>
      <c r="B19" s="15" t="s">
        <v>80</v>
      </c>
      <c r="C19" s="86">
        <v>22.93</v>
      </c>
      <c r="D19" s="86">
        <f t="shared" si="0"/>
        <v>47.77</v>
      </c>
      <c r="E19" s="86">
        <v>47.77</v>
      </c>
      <c r="F19" s="86">
        <v>0</v>
      </c>
      <c r="G19" s="88">
        <f t="shared" si="1"/>
        <v>24.840000000000003</v>
      </c>
      <c r="H19" s="89">
        <f t="shared" si="2"/>
        <v>1.0832969908416923</v>
      </c>
    </row>
    <row r="20" spans="1:8" ht="22.5" customHeight="1">
      <c r="A20" s="14" t="s">
        <v>81</v>
      </c>
      <c r="B20" s="15" t="s">
        <v>82</v>
      </c>
      <c r="C20" s="86">
        <v>26.18</v>
      </c>
      <c r="D20" s="86">
        <f t="shared" si="0"/>
        <v>32.4</v>
      </c>
      <c r="E20" s="86">
        <v>32.4</v>
      </c>
      <c r="F20" s="86">
        <v>0</v>
      </c>
      <c r="G20" s="88">
        <f t="shared" si="1"/>
        <v>6.219999999999999</v>
      </c>
      <c r="H20" s="89">
        <f t="shared" si="2"/>
        <v>0.23758594346829637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/>
  <ignoredErrors>
    <ignoredError sqref="E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9.375" style="64" customWidth="1"/>
    <col min="2" max="2" width="31.50390625" style="64" customWidth="1"/>
    <col min="3" max="3" width="30.375" style="64" customWidth="1"/>
    <col min="4" max="4" width="6.00390625" style="64" customWidth="1"/>
    <col min="5" max="16384" width="9.00390625" style="64" customWidth="1"/>
  </cols>
  <sheetData>
    <row r="1" s="4" customFormat="1" ht="14.25">
      <c r="A1" s="4" t="s">
        <v>92</v>
      </c>
    </row>
    <row r="2" spans="1:5" s="25" customFormat="1" ht="34.5" customHeight="1">
      <c r="A2" s="127" t="s">
        <v>93</v>
      </c>
      <c r="B2" s="127"/>
      <c r="C2" s="127"/>
      <c r="D2" s="37"/>
      <c r="E2" s="37"/>
    </row>
    <row r="3" spans="1:5" s="4" customFormat="1" ht="19.5" customHeight="1">
      <c r="A3" s="65"/>
      <c r="B3" s="65"/>
      <c r="C3" s="66" t="s">
        <v>3</v>
      </c>
      <c r="D3" s="65"/>
      <c r="E3" s="65"/>
    </row>
    <row r="4" spans="1:3" ht="19.5" customHeight="1">
      <c r="A4" s="67" t="s">
        <v>94</v>
      </c>
      <c r="B4" s="67" t="s">
        <v>95</v>
      </c>
      <c r="C4" s="68" t="s">
        <v>96</v>
      </c>
    </row>
    <row r="5" spans="1:3" ht="21.75" customHeight="1">
      <c r="A5" s="151" t="s">
        <v>54</v>
      </c>
      <c r="B5" s="152"/>
      <c r="C5" s="69">
        <f>C6+C11+C21+C23+C26+C28</f>
        <v>808.54</v>
      </c>
    </row>
    <row r="6" spans="1:3" s="63" customFormat="1" ht="21.75" customHeight="1">
      <c r="A6" s="70">
        <v>501</v>
      </c>
      <c r="B6" s="71" t="s">
        <v>97</v>
      </c>
      <c r="C6" s="69">
        <f>SUM(C7:C10)</f>
        <v>699.4599999999999</v>
      </c>
    </row>
    <row r="7" spans="1:3" ht="21.75" customHeight="1">
      <c r="A7" s="72">
        <v>50101</v>
      </c>
      <c r="B7" s="73" t="s">
        <v>98</v>
      </c>
      <c r="C7" s="74">
        <v>455.76</v>
      </c>
    </row>
    <row r="8" spans="1:3" ht="21.75" customHeight="1">
      <c r="A8" s="72">
        <v>50102</v>
      </c>
      <c r="B8" s="73" t="s">
        <v>99</v>
      </c>
      <c r="C8" s="74">
        <v>138.32</v>
      </c>
    </row>
    <row r="9" spans="1:3" ht="21.75" customHeight="1">
      <c r="A9" s="72">
        <v>50103</v>
      </c>
      <c r="B9" s="73" t="s">
        <v>100</v>
      </c>
      <c r="C9" s="74">
        <v>47.77</v>
      </c>
    </row>
    <row r="10" spans="1:3" ht="21.75" customHeight="1">
      <c r="A10" s="72">
        <v>50199</v>
      </c>
      <c r="B10" s="73" t="s">
        <v>101</v>
      </c>
      <c r="C10" s="74">
        <v>57.61</v>
      </c>
    </row>
    <row r="11" spans="1:3" ht="21.75" customHeight="1">
      <c r="A11" s="70">
        <v>502</v>
      </c>
      <c r="B11" s="71" t="s">
        <v>102</v>
      </c>
      <c r="C11" s="69">
        <f>SUM(C12:C20)</f>
        <v>89.83</v>
      </c>
    </row>
    <row r="12" spans="1:3" ht="21.75" customHeight="1">
      <c r="A12" s="72">
        <v>50201</v>
      </c>
      <c r="B12" s="73" t="s">
        <v>103</v>
      </c>
      <c r="C12" s="74">
        <v>71.82</v>
      </c>
    </row>
    <row r="13" spans="1:3" ht="21.75" customHeight="1">
      <c r="A13" s="72">
        <v>50202</v>
      </c>
      <c r="B13" s="73" t="s">
        <v>104</v>
      </c>
      <c r="C13" s="74">
        <v>0</v>
      </c>
    </row>
    <row r="14" spans="1:3" ht="21.75" customHeight="1">
      <c r="A14" s="72">
        <v>50203</v>
      </c>
      <c r="B14" s="73" t="s">
        <v>105</v>
      </c>
      <c r="C14" s="74">
        <v>0</v>
      </c>
    </row>
    <row r="15" spans="1:3" ht="21.75" customHeight="1">
      <c r="A15" s="72">
        <v>50204</v>
      </c>
      <c r="B15" s="73" t="s">
        <v>106</v>
      </c>
      <c r="C15" s="74">
        <v>0</v>
      </c>
    </row>
    <row r="16" spans="1:3" ht="21.75" customHeight="1">
      <c r="A16" s="72">
        <v>50205</v>
      </c>
      <c r="B16" s="73" t="s">
        <v>107</v>
      </c>
      <c r="C16" s="74">
        <v>10.5</v>
      </c>
    </row>
    <row r="17" spans="1:3" ht="21.75" customHeight="1">
      <c r="A17" s="72">
        <v>50206</v>
      </c>
      <c r="B17" s="73" t="s">
        <v>108</v>
      </c>
      <c r="C17" s="74">
        <v>0</v>
      </c>
    </row>
    <row r="18" spans="1:3" ht="21.75" customHeight="1">
      <c r="A18" s="72">
        <v>50208</v>
      </c>
      <c r="B18" s="73" t="s">
        <v>109</v>
      </c>
      <c r="C18" s="74">
        <v>0</v>
      </c>
    </row>
    <row r="19" spans="1:3" ht="21.75" customHeight="1">
      <c r="A19" s="72">
        <v>50209</v>
      </c>
      <c r="B19" s="73" t="s">
        <v>110</v>
      </c>
      <c r="C19" s="74">
        <v>0</v>
      </c>
    </row>
    <row r="20" spans="1:3" ht="21.75" customHeight="1">
      <c r="A20" s="72">
        <v>50299</v>
      </c>
      <c r="B20" s="73" t="s">
        <v>111</v>
      </c>
      <c r="C20" s="74">
        <v>7.51</v>
      </c>
    </row>
    <row r="21" spans="1:3" ht="21.75" customHeight="1">
      <c r="A21" s="70">
        <v>503</v>
      </c>
      <c r="B21" s="71" t="s">
        <v>112</v>
      </c>
      <c r="C21" s="69">
        <f>SUM(C22)</f>
        <v>0</v>
      </c>
    </row>
    <row r="22" spans="1:3" ht="21.75" customHeight="1">
      <c r="A22" s="72">
        <v>50306</v>
      </c>
      <c r="B22" s="73" t="s">
        <v>113</v>
      </c>
      <c r="C22" s="74">
        <v>0</v>
      </c>
    </row>
    <row r="23" spans="1:3" ht="21.75" customHeight="1">
      <c r="A23" s="70">
        <v>505</v>
      </c>
      <c r="B23" s="71" t="s">
        <v>114</v>
      </c>
      <c r="C23" s="69">
        <f>SUM(C24:C25)</f>
        <v>0</v>
      </c>
    </row>
    <row r="24" spans="1:3" ht="21.75" customHeight="1">
      <c r="A24" s="72">
        <v>50501</v>
      </c>
      <c r="B24" s="73" t="s">
        <v>115</v>
      </c>
      <c r="C24" s="74">
        <v>0</v>
      </c>
    </row>
    <row r="25" spans="1:3" ht="21.75" customHeight="1">
      <c r="A25" s="72">
        <v>50502</v>
      </c>
      <c r="B25" s="73" t="s">
        <v>116</v>
      </c>
      <c r="C25" s="74">
        <v>0</v>
      </c>
    </row>
    <row r="26" spans="1:3" ht="21.75" customHeight="1">
      <c r="A26" s="70">
        <v>506</v>
      </c>
      <c r="B26" s="71" t="s">
        <v>117</v>
      </c>
      <c r="C26" s="69">
        <f>SUM(C27)</f>
        <v>0</v>
      </c>
    </row>
    <row r="27" spans="1:3" ht="21.75" customHeight="1">
      <c r="A27" s="72">
        <v>50601</v>
      </c>
      <c r="B27" s="73" t="s">
        <v>118</v>
      </c>
      <c r="C27" s="74">
        <v>0</v>
      </c>
    </row>
    <row r="28" spans="1:3" ht="21.75" customHeight="1">
      <c r="A28" s="70">
        <v>509</v>
      </c>
      <c r="B28" s="71" t="s">
        <v>119</v>
      </c>
      <c r="C28" s="69">
        <f>SUM(C29:C31)</f>
        <v>19.25</v>
      </c>
    </row>
    <row r="29" spans="1:3" ht="21.75" customHeight="1">
      <c r="A29" s="72">
        <v>50901</v>
      </c>
      <c r="B29" s="73" t="s">
        <v>120</v>
      </c>
      <c r="C29" s="74">
        <v>1.57</v>
      </c>
    </row>
    <row r="30" spans="1:3" ht="21.75" customHeight="1">
      <c r="A30" s="72">
        <v>50905</v>
      </c>
      <c r="B30" s="73" t="s">
        <v>121</v>
      </c>
      <c r="C30" s="74">
        <v>17.68</v>
      </c>
    </row>
    <row r="31" spans="1:3" ht="21.75" customHeight="1">
      <c r="A31" s="72">
        <v>50999</v>
      </c>
      <c r="B31" s="73" t="s">
        <v>122</v>
      </c>
      <c r="C31" s="74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28" customWidth="1"/>
    <col min="4" max="5" width="22.75390625" style="4" customWidth="1"/>
    <col min="6" max="16384" width="9.00390625" style="4" customWidth="1"/>
  </cols>
  <sheetData>
    <row r="1" ht="14.25">
      <c r="A1" s="4" t="s">
        <v>123</v>
      </c>
    </row>
    <row r="2" spans="1:5" s="25" customFormat="1" ht="34.5" customHeight="1">
      <c r="A2" s="127" t="s">
        <v>124</v>
      </c>
      <c r="B2" s="127"/>
      <c r="C2" s="128"/>
      <c r="D2" s="127"/>
      <c r="E2" s="127"/>
    </row>
    <row r="3" ht="19.5" customHeight="1">
      <c r="E3" s="4" t="s">
        <v>3</v>
      </c>
    </row>
    <row r="4" spans="1:5" ht="14.25">
      <c r="A4" s="153" t="s">
        <v>125</v>
      </c>
      <c r="B4" s="153"/>
      <c r="C4" s="154" t="s">
        <v>126</v>
      </c>
      <c r="D4" s="153"/>
      <c r="E4" s="153"/>
    </row>
    <row r="5" spans="1:5" ht="14.25">
      <c r="A5" s="56" t="s">
        <v>48</v>
      </c>
      <c r="B5" s="56" t="s">
        <v>49</v>
      </c>
      <c r="C5" s="57" t="s">
        <v>54</v>
      </c>
      <c r="D5" s="56" t="s">
        <v>127</v>
      </c>
      <c r="E5" s="56" t="s">
        <v>128</v>
      </c>
    </row>
    <row r="6" spans="1:5" ht="14.25">
      <c r="A6" s="153" t="s">
        <v>129</v>
      </c>
      <c r="B6" s="153"/>
      <c r="C6" s="58">
        <f>C7+C21+C49+C62</f>
        <v>808.54</v>
      </c>
      <c r="D6" s="59">
        <f>D7+D21+D49+D62</f>
        <v>718.7099999999999</v>
      </c>
      <c r="E6" s="59">
        <f>E7+E21+E49+E62</f>
        <v>89.83</v>
      </c>
    </row>
    <row r="7" spans="1:5" s="55" customFormat="1" ht="14.25">
      <c r="A7" s="56">
        <v>301</v>
      </c>
      <c r="B7" s="60" t="s">
        <v>130</v>
      </c>
      <c r="C7" s="58">
        <f>SUM(C8:C20)</f>
        <v>699.4599999999999</v>
      </c>
      <c r="D7" s="59">
        <f>SUM(D8:D20)</f>
        <v>699.4599999999999</v>
      </c>
      <c r="E7" s="45">
        <f aca="true" t="shared" si="0" ref="E7:E20">F7+G7</f>
        <v>0</v>
      </c>
    </row>
    <row r="8" spans="1:5" ht="14.25">
      <c r="A8" s="43">
        <v>30101</v>
      </c>
      <c r="B8" s="61" t="s">
        <v>131</v>
      </c>
      <c r="C8" s="45">
        <f>D8+E8</f>
        <v>162.13</v>
      </c>
      <c r="D8" s="62">
        <v>162.13</v>
      </c>
      <c r="E8" s="45">
        <f t="shared" si="0"/>
        <v>0</v>
      </c>
    </row>
    <row r="9" spans="1:5" ht="14.25">
      <c r="A9" s="43">
        <v>30102</v>
      </c>
      <c r="B9" s="61" t="s">
        <v>132</v>
      </c>
      <c r="C9" s="45">
        <f aca="true" t="shared" si="1" ref="C9:C20">D9+E9</f>
        <v>222.72</v>
      </c>
      <c r="D9" s="62">
        <v>222.72</v>
      </c>
      <c r="E9" s="45">
        <f t="shared" si="0"/>
        <v>0</v>
      </c>
    </row>
    <row r="10" spans="1:5" ht="14.25">
      <c r="A10" s="43">
        <v>30103</v>
      </c>
      <c r="B10" s="61" t="s">
        <v>133</v>
      </c>
      <c r="C10" s="45">
        <f t="shared" si="1"/>
        <v>70.91</v>
      </c>
      <c r="D10" s="62">
        <v>70.91</v>
      </c>
      <c r="E10" s="45">
        <f t="shared" si="0"/>
        <v>0</v>
      </c>
    </row>
    <row r="11" spans="1:5" ht="14.25">
      <c r="A11" s="43">
        <v>30106</v>
      </c>
      <c r="B11" s="61" t="s">
        <v>134</v>
      </c>
      <c r="C11" s="45">
        <f t="shared" si="1"/>
        <v>0</v>
      </c>
      <c r="D11" s="45">
        <f>E11+F11</f>
        <v>0</v>
      </c>
      <c r="E11" s="45">
        <f t="shared" si="0"/>
        <v>0</v>
      </c>
    </row>
    <row r="12" spans="1:5" ht="14.25">
      <c r="A12" s="43">
        <v>30107</v>
      </c>
      <c r="B12" s="61" t="s">
        <v>135</v>
      </c>
      <c r="C12" s="45">
        <f t="shared" si="1"/>
        <v>0</v>
      </c>
      <c r="D12" s="45">
        <f>E12+F12</f>
        <v>0</v>
      </c>
      <c r="E12" s="45">
        <f t="shared" si="0"/>
        <v>0</v>
      </c>
    </row>
    <row r="13" spans="1:5" ht="14.25">
      <c r="A13" s="43">
        <v>30108</v>
      </c>
      <c r="B13" s="61" t="s">
        <v>136</v>
      </c>
      <c r="C13" s="45">
        <f t="shared" si="1"/>
        <v>55.94</v>
      </c>
      <c r="D13" s="62">
        <v>55.94</v>
      </c>
      <c r="E13" s="45">
        <f t="shared" si="0"/>
        <v>0</v>
      </c>
    </row>
    <row r="14" spans="1:5" ht="14.25">
      <c r="A14" s="43">
        <v>30109</v>
      </c>
      <c r="B14" s="61" t="s">
        <v>137</v>
      </c>
      <c r="C14" s="45">
        <f t="shared" si="1"/>
        <v>27.97</v>
      </c>
      <c r="D14" s="62">
        <v>27.97</v>
      </c>
      <c r="E14" s="45">
        <f t="shared" si="0"/>
        <v>0</v>
      </c>
    </row>
    <row r="15" spans="1:5" ht="14.25">
      <c r="A15" s="43">
        <v>30110</v>
      </c>
      <c r="B15" s="61" t="s">
        <v>138</v>
      </c>
      <c r="C15" s="45">
        <f t="shared" si="1"/>
        <v>27.97</v>
      </c>
      <c r="D15" s="62">
        <v>27.97</v>
      </c>
      <c r="E15" s="45">
        <f t="shared" si="0"/>
        <v>0</v>
      </c>
    </row>
    <row r="16" spans="1:5" ht="14.25">
      <c r="A16" s="43">
        <v>30111</v>
      </c>
      <c r="B16" s="61" t="s">
        <v>139</v>
      </c>
      <c r="C16" s="45">
        <f t="shared" si="1"/>
        <v>22.64</v>
      </c>
      <c r="D16" s="62">
        <v>22.64</v>
      </c>
      <c r="E16" s="45">
        <f t="shared" si="0"/>
        <v>0</v>
      </c>
    </row>
    <row r="17" spans="1:5" ht="14.25">
      <c r="A17" s="43">
        <v>30112</v>
      </c>
      <c r="B17" s="61" t="s">
        <v>140</v>
      </c>
      <c r="C17" s="45">
        <f t="shared" si="1"/>
        <v>3.8</v>
      </c>
      <c r="D17" s="45">
        <v>3.8</v>
      </c>
      <c r="E17" s="45">
        <f t="shared" si="0"/>
        <v>0</v>
      </c>
    </row>
    <row r="18" spans="1:5" ht="14.25">
      <c r="A18" s="43">
        <v>30113</v>
      </c>
      <c r="B18" s="61" t="s">
        <v>80</v>
      </c>
      <c r="C18" s="45">
        <f t="shared" si="1"/>
        <v>47.77</v>
      </c>
      <c r="D18" s="62">
        <v>47.77</v>
      </c>
      <c r="E18" s="45">
        <f t="shared" si="0"/>
        <v>0</v>
      </c>
    </row>
    <row r="19" spans="1:5" ht="14.25">
      <c r="A19" s="43">
        <v>30114</v>
      </c>
      <c r="B19" s="61" t="s">
        <v>141</v>
      </c>
      <c r="C19" s="45">
        <f t="shared" si="1"/>
        <v>0</v>
      </c>
      <c r="D19" s="45">
        <f>E19+F19</f>
        <v>0</v>
      </c>
      <c r="E19" s="45">
        <f t="shared" si="0"/>
        <v>0</v>
      </c>
    </row>
    <row r="20" spans="1:5" ht="14.25">
      <c r="A20" s="43">
        <v>30199</v>
      </c>
      <c r="B20" s="61" t="s">
        <v>142</v>
      </c>
      <c r="C20" s="45">
        <f t="shared" si="1"/>
        <v>57.61</v>
      </c>
      <c r="D20" s="62">
        <v>57.61</v>
      </c>
      <c r="E20" s="45">
        <f t="shared" si="0"/>
        <v>0</v>
      </c>
    </row>
    <row r="21" spans="1:5" s="55" customFormat="1" ht="14.25">
      <c r="A21" s="56">
        <v>302</v>
      </c>
      <c r="B21" s="60" t="s">
        <v>143</v>
      </c>
      <c r="C21" s="58">
        <f>SUM(C22:C48)</f>
        <v>89.83</v>
      </c>
      <c r="D21" s="58">
        <v>0</v>
      </c>
      <c r="E21" s="59">
        <f>SUM(E22:E48)</f>
        <v>89.83</v>
      </c>
    </row>
    <row r="22" spans="1:5" ht="14.25">
      <c r="A22" s="43">
        <v>30201</v>
      </c>
      <c r="B22" s="61" t="s">
        <v>144</v>
      </c>
      <c r="C22" s="45">
        <f>D22+E22</f>
        <v>13.8</v>
      </c>
      <c r="D22" s="45">
        <v>0</v>
      </c>
      <c r="E22" s="45">
        <v>13.8</v>
      </c>
    </row>
    <row r="23" spans="1:5" ht="14.25">
      <c r="A23" s="43">
        <v>30202</v>
      </c>
      <c r="B23" s="61" t="s">
        <v>145</v>
      </c>
      <c r="C23" s="45">
        <f aca="true" t="shared" si="2" ref="C23:C48">D23+E23</f>
        <v>0</v>
      </c>
      <c r="D23" s="45">
        <v>0</v>
      </c>
      <c r="E23" s="45">
        <f>F23+G23</f>
        <v>0</v>
      </c>
    </row>
    <row r="24" spans="1:5" ht="14.25">
      <c r="A24" s="43">
        <v>30203</v>
      </c>
      <c r="B24" s="61" t="s">
        <v>146</v>
      </c>
      <c r="C24" s="45">
        <f t="shared" si="2"/>
        <v>0</v>
      </c>
      <c r="D24" s="45">
        <v>0</v>
      </c>
      <c r="E24" s="45">
        <f>F24+G24</f>
        <v>0</v>
      </c>
    </row>
    <row r="25" spans="1:5" ht="14.25">
      <c r="A25" s="43">
        <v>30204</v>
      </c>
      <c r="B25" s="61" t="s">
        <v>147</v>
      </c>
      <c r="C25" s="45">
        <f t="shared" si="2"/>
        <v>0</v>
      </c>
      <c r="D25" s="45">
        <v>0</v>
      </c>
      <c r="E25" s="45">
        <f>F25+G25</f>
        <v>0</v>
      </c>
    </row>
    <row r="26" spans="1:5" ht="14.25">
      <c r="A26" s="43">
        <v>30205</v>
      </c>
      <c r="B26" s="61" t="s">
        <v>148</v>
      </c>
      <c r="C26" s="45">
        <f t="shared" si="2"/>
        <v>6</v>
      </c>
      <c r="D26" s="45">
        <v>0</v>
      </c>
      <c r="E26" s="45">
        <v>6</v>
      </c>
    </row>
    <row r="27" spans="1:5" ht="14.25">
      <c r="A27" s="43">
        <v>30206</v>
      </c>
      <c r="B27" s="61" t="s">
        <v>149</v>
      </c>
      <c r="C27" s="45">
        <f t="shared" si="2"/>
        <v>6</v>
      </c>
      <c r="D27" s="45">
        <v>0</v>
      </c>
      <c r="E27" s="45">
        <v>6</v>
      </c>
    </row>
    <row r="28" spans="1:5" ht="14.25">
      <c r="A28" s="43">
        <v>30207</v>
      </c>
      <c r="B28" s="61" t="s">
        <v>150</v>
      </c>
      <c r="C28" s="45">
        <f t="shared" si="2"/>
        <v>5</v>
      </c>
      <c r="D28" s="45">
        <v>0</v>
      </c>
      <c r="E28" s="45">
        <v>5</v>
      </c>
    </row>
    <row r="29" spans="1:5" ht="14.25">
      <c r="A29" s="43">
        <v>30208</v>
      </c>
      <c r="B29" s="61" t="s">
        <v>151</v>
      </c>
      <c r="C29" s="45">
        <f t="shared" si="2"/>
        <v>0</v>
      </c>
      <c r="D29" s="45">
        <v>0</v>
      </c>
      <c r="E29" s="45">
        <f aca="true" t="shared" si="3" ref="E29:E40">F29+G29</f>
        <v>0</v>
      </c>
    </row>
    <row r="30" spans="1:5" ht="14.25">
      <c r="A30" s="43">
        <v>30209</v>
      </c>
      <c r="B30" s="61" t="s">
        <v>152</v>
      </c>
      <c r="C30" s="45">
        <f t="shared" si="2"/>
        <v>0</v>
      </c>
      <c r="D30" s="45">
        <v>0</v>
      </c>
      <c r="E30" s="45">
        <f t="shared" si="3"/>
        <v>0</v>
      </c>
    </row>
    <row r="31" spans="1:5" ht="14.25">
      <c r="A31" s="43">
        <v>30211</v>
      </c>
      <c r="B31" s="61" t="s">
        <v>153</v>
      </c>
      <c r="C31" s="45">
        <f t="shared" si="2"/>
        <v>10.2</v>
      </c>
      <c r="D31" s="45">
        <v>0</v>
      </c>
      <c r="E31" s="45">
        <v>10.2</v>
      </c>
    </row>
    <row r="32" spans="1:5" ht="14.25">
      <c r="A32" s="43">
        <v>30212</v>
      </c>
      <c r="B32" s="61" t="s">
        <v>154</v>
      </c>
      <c r="C32" s="45">
        <f t="shared" si="2"/>
        <v>0</v>
      </c>
      <c r="D32" s="45">
        <v>0</v>
      </c>
      <c r="E32" s="45">
        <f t="shared" si="3"/>
        <v>0</v>
      </c>
    </row>
    <row r="33" spans="1:5" ht="14.25">
      <c r="A33" s="43">
        <v>30213</v>
      </c>
      <c r="B33" s="61" t="s">
        <v>155</v>
      </c>
      <c r="C33" s="45">
        <f t="shared" si="2"/>
        <v>0</v>
      </c>
      <c r="D33" s="45">
        <v>0</v>
      </c>
      <c r="E33" s="45">
        <f t="shared" si="3"/>
        <v>0</v>
      </c>
    </row>
    <row r="34" spans="1:5" ht="14.25">
      <c r="A34" s="43">
        <v>30214</v>
      </c>
      <c r="B34" s="61" t="s">
        <v>156</v>
      </c>
      <c r="C34" s="45">
        <f t="shared" si="2"/>
        <v>0</v>
      </c>
      <c r="D34" s="45">
        <v>0</v>
      </c>
      <c r="E34" s="45">
        <f t="shared" si="3"/>
        <v>0</v>
      </c>
    </row>
    <row r="35" spans="1:5" ht="14.25">
      <c r="A35" s="43">
        <v>30215</v>
      </c>
      <c r="B35" s="61" t="s">
        <v>157</v>
      </c>
      <c r="C35" s="45">
        <f t="shared" si="2"/>
        <v>0</v>
      </c>
      <c r="D35" s="45">
        <v>0</v>
      </c>
      <c r="E35" s="45">
        <f t="shared" si="3"/>
        <v>0</v>
      </c>
    </row>
    <row r="36" spans="1:5" ht="14.25">
      <c r="A36" s="43">
        <v>30216</v>
      </c>
      <c r="B36" s="61" t="s">
        <v>158</v>
      </c>
      <c r="C36" s="45">
        <f t="shared" si="2"/>
        <v>0</v>
      </c>
      <c r="D36" s="45">
        <v>0</v>
      </c>
      <c r="E36" s="45">
        <f t="shared" si="3"/>
        <v>0</v>
      </c>
    </row>
    <row r="37" spans="1:5" ht="14.25">
      <c r="A37" s="43">
        <v>30217</v>
      </c>
      <c r="B37" s="61" t="s">
        <v>159</v>
      </c>
      <c r="C37" s="45">
        <f t="shared" si="2"/>
        <v>0</v>
      </c>
      <c r="D37" s="45">
        <v>0</v>
      </c>
      <c r="E37" s="45">
        <f t="shared" si="3"/>
        <v>0</v>
      </c>
    </row>
    <row r="38" spans="1:5" ht="14.25">
      <c r="A38" s="43">
        <v>30218</v>
      </c>
      <c r="B38" s="61" t="s">
        <v>160</v>
      </c>
      <c r="C38" s="45">
        <f t="shared" si="2"/>
        <v>0</v>
      </c>
      <c r="D38" s="45">
        <v>0</v>
      </c>
      <c r="E38" s="45">
        <f t="shared" si="3"/>
        <v>0</v>
      </c>
    </row>
    <row r="39" spans="1:5" ht="14.25">
      <c r="A39" s="43">
        <v>30224</v>
      </c>
      <c r="B39" s="61" t="s">
        <v>161</v>
      </c>
      <c r="C39" s="45">
        <f t="shared" si="2"/>
        <v>0</v>
      </c>
      <c r="D39" s="45">
        <v>0</v>
      </c>
      <c r="E39" s="45">
        <f t="shared" si="3"/>
        <v>0</v>
      </c>
    </row>
    <row r="40" spans="1:5" ht="14.25">
      <c r="A40" s="43">
        <v>30225</v>
      </c>
      <c r="B40" s="61" t="s">
        <v>162</v>
      </c>
      <c r="C40" s="45">
        <f t="shared" si="2"/>
        <v>0</v>
      </c>
      <c r="D40" s="45">
        <v>0</v>
      </c>
      <c r="E40" s="45">
        <f t="shared" si="3"/>
        <v>0</v>
      </c>
    </row>
    <row r="41" spans="1:5" ht="14.25">
      <c r="A41" s="43">
        <v>30226</v>
      </c>
      <c r="B41" s="61" t="s">
        <v>163</v>
      </c>
      <c r="C41" s="45">
        <f t="shared" si="2"/>
        <v>10.5</v>
      </c>
      <c r="D41" s="45">
        <v>0</v>
      </c>
      <c r="E41" s="45">
        <v>10.5</v>
      </c>
    </row>
    <row r="42" spans="1:5" ht="14.25">
      <c r="A42" s="43">
        <v>30227</v>
      </c>
      <c r="B42" s="61" t="s">
        <v>164</v>
      </c>
      <c r="C42" s="45">
        <f t="shared" si="2"/>
        <v>0</v>
      </c>
      <c r="D42" s="45">
        <v>0</v>
      </c>
      <c r="E42" s="45">
        <f>F42+G42</f>
        <v>0</v>
      </c>
    </row>
    <row r="43" spans="1:5" ht="14.25">
      <c r="A43" s="43">
        <v>30228</v>
      </c>
      <c r="B43" s="61" t="s">
        <v>165</v>
      </c>
      <c r="C43" s="45">
        <f t="shared" si="2"/>
        <v>0</v>
      </c>
      <c r="D43" s="45">
        <v>0</v>
      </c>
      <c r="E43" s="45">
        <f>F43+G43</f>
        <v>0</v>
      </c>
    </row>
    <row r="44" spans="1:5" ht="14.25">
      <c r="A44" s="43">
        <v>30229</v>
      </c>
      <c r="B44" s="61" t="s">
        <v>166</v>
      </c>
      <c r="C44" s="45">
        <f t="shared" si="2"/>
        <v>0</v>
      </c>
      <c r="D44" s="45">
        <v>0</v>
      </c>
      <c r="E44" s="45">
        <f>F44+G44</f>
        <v>0</v>
      </c>
    </row>
    <row r="45" spans="1:5" ht="14.25">
      <c r="A45" s="43">
        <v>30231</v>
      </c>
      <c r="B45" s="61" t="s">
        <v>167</v>
      </c>
      <c r="C45" s="45">
        <f t="shared" si="2"/>
        <v>0</v>
      </c>
      <c r="D45" s="45">
        <v>0</v>
      </c>
      <c r="E45" s="45">
        <f>F45+G45</f>
        <v>0</v>
      </c>
    </row>
    <row r="46" spans="1:5" ht="14.25">
      <c r="A46" s="43">
        <v>30239</v>
      </c>
      <c r="B46" s="61" t="s">
        <v>168</v>
      </c>
      <c r="C46" s="45">
        <f t="shared" si="2"/>
        <v>30.82</v>
      </c>
      <c r="D46" s="45">
        <v>0</v>
      </c>
      <c r="E46" s="62">
        <v>30.82</v>
      </c>
    </row>
    <row r="47" spans="1:5" ht="14.25">
      <c r="A47" s="43">
        <v>30240</v>
      </c>
      <c r="B47" s="61" t="s">
        <v>169</v>
      </c>
      <c r="C47" s="45">
        <f t="shared" si="2"/>
        <v>0</v>
      </c>
      <c r="D47" s="45">
        <v>0</v>
      </c>
      <c r="E47" s="45">
        <f aca="true" t="shared" si="4" ref="E47:E66">F47+G47</f>
        <v>0</v>
      </c>
    </row>
    <row r="48" spans="1:5" ht="14.25">
      <c r="A48" s="43">
        <v>30299</v>
      </c>
      <c r="B48" s="61" t="s">
        <v>170</v>
      </c>
      <c r="C48" s="45">
        <f t="shared" si="2"/>
        <v>7.51</v>
      </c>
      <c r="D48" s="45">
        <v>0</v>
      </c>
      <c r="E48" s="62">
        <v>7.51</v>
      </c>
    </row>
    <row r="49" spans="1:5" s="55" customFormat="1" ht="14.25">
      <c r="A49" s="56">
        <v>303</v>
      </c>
      <c r="B49" s="60" t="s">
        <v>171</v>
      </c>
      <c r="C49" s="58">
        <f>SUM(C50:C61)</f>
        <v>19.25</v>
      </c>
      <c r="D49" s="59">
        <f>SUM(D50:D61)</f>
        <v>19.25</v>
      </c>
      <c r="E49" s="45">
        <f t="shared" si="4"/>
        <v>0</v>
      </c>
    </row>
    <row r="50" spans="1:5" ht="14.25">
      <c r="A50" s="43">
        <v>30301</v>
      </c>
      <c r="B50" s="61" t="s">
        <v>172</v>
      </c>
      <c r="C50" s="45">
        <f>D50+E50</f>
        <v>0</v>
      </c>
      <c r="D50" s="45">
        <f>E50+F50</f>
        <v>0</v>
      </c>
      <c r="E50" s="45">
        <f t="shared" si="4"/>
        <v>0</v>
      </c>
    </row>
    <row r="51" spans="1:5" ht="14.25">
      <c r="A51" s="43">
        <v>30302</v>
      </c>
      <c r="B51" s="61" t="s">
        <v>173</v>
      </c>
      <c r="C51" s="45">
        <f aca="true" t="shared" si="5" ref="C51:C61">D51+E51</f>
        <v>17.68</v>
      </c>
      <c r="D51" s="62">
        <v>17.68</v>
      </c>
      <c r="E51" s="45">
        <f t="shared" si="4"/>
        <v>0</v>
      </c>
    </row>
    <row r="52" spans="1:5" ht="14.25">
      <c r="A52" s="43">
        <v>30303</v>
      </c>
      <c r="B52" s="61" t="s">
        <v>174</v>
      </c>
      <c r="C52" s="45">
        <f t="shared" si="5"/>
        <v>0</v>
      </c>
      <c r="D52" s="45">
        <f>E52+F52</f>
        <v>0</v>
      </c>
      <c r="E52" s="45">
        <f t="shared" si="4"/>
        <v>0</v>
      </c>
    </row>
    <row r="53" spans="1:5" ht="14.25">
      <c r="A53" s="43">
        <v>30304</v>
      </c>
      <c r="B53" s="61" t="s">
        <v>175</v>
      </c>
      <c r="C53" s="45">
        <f t="shared" si="5"/>
        <v>0</v>
      </c>
      <c r="D53" s="45">
        <f>E53+F53</f>
        <v>0</v>
      </c>
      <c r="E53" s="45">
        <f t="shared" si="4"/>
        <v>0</v>
      </c>
    </row>
    <row r="54" spans="1:5" ht="14.25">
      <c r="A54" s="43">
        <v>30305</v>
      </c>
      <c r="B54" s="61" t="s">
        <v>176</v>
      </c>
      <c r="C54" s="45">
        <f t="shared" si="5"/>
        <v>1.57</v>
      </c>
      <c r="D54" s="62">
        <v>1.57</v>
      </c>
      <c r="E54" s="45">
        <f t="shared" si="4"/>
        <v>0</v>
      </c>
    </row>
    <row r="55" spans="1:5" ht="14.25">
      <c r="A55" s="43">
        <v>30306</v>
      </c>
      <c r="B55" s="61" t="s">
        <v>177</v>
      </c>
      <c r="C55" s="45">
        <f t="shared" si="5"/>
        <v>0</v>
      </c>
      <c r="D55" s="45">
        <f aca="true" t="shared" si="6" ref="D55:D66">E55+F55</f>
        <v>0</v>
      </c>
      <c r="E55" s="45">
        <f t="shared" si="4"/>
        <v>0</v>
      </c>
    </row>
    <row r="56" spans="1:5" ht="14.25">
      <c r="A56" s="43">
        <v>30307</v>
      </c>
      <c r="B56" s="61" t="s">
        <v>178</v>
      </c>
      <c r="C56" s="45">
        <f t="shared" si="5"/>
        <v>0</v>
      </c>
      <c r="D56" s="45">
        <f t="shared" si="6"/>
        <v>0</v>
      </c>
      <c r="E56" s="45">
        <f t="shared" si="4"/>
        <v>0</v>
      </c>
    </row>
    <row r="57" spans="1:5" ht="14.25">
      <c r="A57" s="43">
        <v>30308</v>
      </c>
      <c r="B57" s="61" t="s">
        <v>179</v>
      </c>
      <c r="C57" s="45">
        <f t="shared" si="5"/>
        <v>0</v>
      </c>
      <c r="D57" s="45">
        <f t="shared" si="6"/>
        <v>0</v>
      </c>
      <c r="E57" s="45">
        <f t="shared" si="4"/>
        <v>0</v>
      </c>
    </row>
    <row r="58" spans="1:5" ht="14.25">
      <c r="A58" s="43">
        <v>30309</v>
      </c>
      <c r="B58" s="61" t="s">
        <v>180</v>
      </c>
      <c r="C58" s="45">
        <f t="shared" si="5"/>
        <v>0</v>
      </c>
      <c r="D58" s="45">
        <f t="shared" si="6"/>
        <v>0</v>
      </c>
      <c r="E58" s="45">
        <f t="shared" si="4"/>
        <v>0</v>
      </c>
    </row>
    <row r="59" spans="1:5" ht="14.25">
      <c r="A59" s="43">
        <v>30310</v>
      </c>
      <c r="B59" s="61" t="s">
        <v>181</v>
      </c>
      <c r="C59" s="45">
        <f t="shared" si="5"/>
        <v>0</v>
      </c>
      <c r="D59" s="45">
        <f t="shared" si="6"/>
        <v>0</v>
      </c>
      <c r="E59" s="45">
        <f t="shared" si="4"/>
        <v>0</v>
      </c>
    </row>
    <row r="60" spans="1:5" ht="14.25">
      <c r="A60" s="43">
        <v>30311</v>
      </c>
      <c r="B60" s="61" t="s">
        <v>182</v>
      </c>
      <c r="C60" s="45">
        <f t="shared" si="5"/>
        <v>0</v>
      </c>
      <c r="D60" s="45">
        <f t="shared" si="6"/>
        <v>0</v>
      </c>
      <c r="E60" s="45">
        <f t="shared" si="4"/>
        <v>0</v>
      </c>
    </row>
    <row r="61" spans="1:5" ht="14.25">
      <c r="A61" s="43">
        <v>30399</v>
      </c>
      <c r="B61" s="61" t="s">
        <v>183</v>
      </c>
      <c r="C61" s="45">
        <f t="shared" si="5"/>
        <v>0</v>
      </c>
      <c r="D61" s="45">
        <f t="shared" si="6"/>
        <v>0</v>
      </c>
      <c r="E61" s="45">
        <f t="shared" si="4"/>
        <v>0</v>
      </c>
    </row>
    <row r="62" spans="1:5" s="55" customFormat="1" ht="14.25">
      <c r="A62" s="56">
        <v>310</v>
      </c>
      <c r="B62" s="60" t="s">
        <v>184</v>
      </c>
      <c r="C62" s="58">
        <f>SUM(C63:C66)</f>
        <v>0</v>
      </c>
      <c r="D62" s="58">
        <f t="shared" si="6"/>
        <v>0</v>
      </c>
      <c r="E62" s="58">
        <f t="shared" si="4"/>
        <v>0</v>
      </c>
    </row>
    <row r="63" spans="1:5" ht="14.25">
      <c r="A63" s="43">
        <v>31002</v>
      </c>
      <c r="B63" s="61" t="s">
        <v>185</v>
      </c>
      <c r="C63" s="45">
        <f>D63+E63</f>
        <v>0</v>
      </c>
      <c r="D63" s="45">
        <f t="shared" si="6"/>
        <v>0</v>
      </c>
      <c r="E63" s="45">
        <f t="shared" si="4"/>
        <v>0</v>
      </c>
    </row>
    <row r="64" spans="1:5" ht="14.25">
      <c r="A64" s="43">
        <v>31003</v>
      </c>
      <c r="B64" s="61" t="s">
        <v>186</v>
      </c>
      <c r="C64" s="45">
        <f>D64+E64</f>
        <v>0</v>
      </c>
      <c r="D64" s="45">
        <f t="shared" si="6"/>
        <v>0</v>
      </c>
      <c r="E64" s="45">
        <f t="shared" si="4"/>
        <v>0</v>
      </c>
    </row>
    <row r="65" spans="1:5" ht="14.25">
      <c r="A65" s="43">
        <v>31007</v>
      </c>
      <c r="B65" s="61" t="s">
        <v>187</v>
      </c>
      <c r="C65" s="45">
        <f>D65+E65</f>
        <v>0</v>
      </c>
      <c r="D65" s="45">
        <f t="shared" si="6"/>
        <v>0</v>
      </c>
      <c r="E65" s="45">
        <f t="shared" si="4"/>
        <v>0</v>
      </c>
    </row>
    <row r="66" spans="1:5" ht="14.25">
      <c r="A66" s="43">
        <v>31099</v>
      </c>
      <c r="B66" s="61" t="s">
        <v>188</v>
      </c>
      <c r="C66" s="45">
        <f>D66+E66</f>
        <v>0</v>
      </c>
      <c r="D66" s="45">
        <f t="shared" si="6"/>
        <v>0</v>
      </c>
      <c r="E66" s="45">
        <f t="shared" si="4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  <ignoredErrors>
    <ignoredError sqref="C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" width="8.75390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189</v>
      </c>
    </row>
    <row r="2" spans="1:18" s="1" customFormat="1" ht="30.75" customHeight="1">
      <c r="A2" s="155" t="s">
        <v>190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ht="20.25" customHeight="1"/>
    <row r="4" spans="1:18" s="51" customFormat="1" ht="24.75" customHeight="1">
      <c r="A4" s="156" t="s">
        <v>191</v>
      </c>
      <c r="B4" s="156"/>
      <c r="C4" s="156"/>
      <c r="D4" s="156"/>
      <c r="E4" s="156"/>
      <c r="F4" s="156"/>
      <c r="G4" s="156" t="s">
        <v>85</v>
      </c>
      <c r="H4" s="156"/>
      <c r="I4" s="156"/>
      <c r="J4" s="156"/>
      <c r="K4" s="156"/>
      <c r="L4" s="156"/>
      <c r="M4" s="156" t="s">
        <v>86</v>
      </c>
      <c r="N4" s="156"/>
      <c r="O4" s="156"/>
      <c r="P4" s="156"/>
      <c r="Q4" s="156"/>
      <c r="R4" s="156"/>
    </row>
    <row r="5" spans="1:18" s="51" customFormat="1" ht="24.75" customHeight="1">
      <c r="A5" s="156" t="s">
        <v>54</v>
      </c>
      <c r="B5" s="156" t="s">
        <v>192</v>
      </c>
      <c r="C5" s="156" t="s">
        <v>193</v>
      </c>
      <c r="D5" s="156"/>
      <c r="E5" s="156"/>
      <c r="F5" s="157" t="s">
        <v>159</v>
      </c>
      <c r="G5" s="156" t="s">
        <v>54</v>
      </c>
      <c r="H5" s="156" t="s">
        <v>192</v>
      </c>
      <c r="I5" s="156" t="s">
        <v>193</v>
      </c>
      <c r="J5" s="156"/>
      <c r="K5" s="156"/>
      <c r="L5" s="157" t="s">
        <v>159</v>
      </c>
      <c r="M5" s="156" t="s">
        <v>54</v>
      </c>
      <c r="N5" s="156" t="s">
        <v>192</v>
      </c>
      <c r="O5" s="156" t="s">
        <v>193</v>
      </c>
      <c r="P5" s="156"/>
      <c r="Q5" s="156"/>
      <c r="R5" s="156" t="s">
        <v>159</v>
      </c>
    </row>
    <row r="6" spans="1:18" s="51" customFormat="1" ht="51.75" customHeight="1">
      <c r="A6" s="156"/>
      <c r="B6" s="156"/>
      <c r="C6" s="53" t="s">
        <v>9</v>
      </c>
      <c r="D6" s="53" t="s">
        <v>194</v>
      </c>
      <c r="E6" s="53" t="s">
        <v>195</v>
      </c>
      <c r="F6" s="158"/>
      <c r="G6" s="156"/>
      <c r="H6" s="156"/>
      <c r="I6" s="53" t="s">
        <v>9</v>
      </c>
      <c r="J6" s="53" t="s">
        <v>194</v>
      </c>
      <c r="K6" s="53" t="s">
        <v>195</v>
      </c>
      <c r="L6" s="158"/>
      <c r="M6" s="156"/>
      <c r="N6" s="156"/>
      <c r="O6" s="53" t="s">
        <v>9</v>
      </c>
      <c r="P6" s="53" t="s">
        <v>194</v>
      </c>
      <c r="Q6" s="53" t="s">
        <v>195</v>
      </c>
      <c r="R6" s="156"/>
    </row>
    <row r="7" spans="1:18" s="52" customFormat="1" ht="36.75" customHeight="1">
      <c r="A7" s="54">
        <f aca="true" t="shared" si="0" ref="A7:R7">B7+C7+F7</f>
        <v>0</v>
      </c>
      <c r="B7" s="54">
        <f t="shared" si="0"/>
        <v>0</v>
      </c>
      <c r="C7" s="54">
        <f t="shared" si="0"/>
        <v>0</v>
      </c>
      <c r="D7" s="54">
        <f t="shared" si="0"/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</row>
    <row r="8" ht="14.25">
      <c r="A8" t="s">
        <v>196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8" sqref="F8:H20"/>
    </sheetView>
  </sheetViews>
  <sheetFormatPr defaultColWidth="9.00390625" defaultRowHeight="14.25"/>
  <cols>
    <col min="1" max="1" width="9.00390625" style="27" customWidth="1"/>
    <col min="2" max="2" width="32.625" style="27" customWidth="1"/>
    <col min="3" max="3" width="10.25390625" style="42" customWidth="1"/>
    <col min="4" max="4" width="9.00390625" style="42" customWidth="1"/>
    <col min="5" max="5" width="10.125" style="42" customWidth="1"/>
    <col min="6" max="6" width="11.875" style="42" customWidth="1"/>
    <col min="7" max="7" width="16.50390625" style="42" customWidth="1"/>
    <col min="8" max="8" width="14.75390625" style="42" customWidth="1"/>
    <col min="9" max="9" width="14.125" style="42" customWidth="1"/>
    <col min="10" max="10" width="23.125" style="27" customWidth="1"/>
    <col min="11" max="11" width="16.00390625" style="27" customWidth="1"/>
    <col min="12" max="12" width="9.00390625" style="27" customWidth="1"/>
    <col min="13" max="13" width="19.75390625" style="27" customWidth="1"/>
    <col min="14" max="14" width="15.50390625" style="27" customWidth="1"/>
    <col min="15" max="16384" width="9.00390625" style="27" customWidth="1"/>
  </cols>
  <sheetData>
    <row r="1" ht="14.25">
      <c r="A1" s="27" t="s">
        <v>197</v>
      </c>
    </row>
    <row r="2" spans="1:14" s="25" customFormat="1" ht="38.25" customHeight="1">
      <c r="A2" s="127" t="s">
        <v>198</v>
      </c>
      <c r="B2" s="127"/>
      <c r="C2" s="128"/>
      <c r="D2" s="128"/>
      <c r="E2" s="128"/>
      <c r="F2" s="128"/>
      <c r="G2" s="128"/>
      <c r="H2" s="128"/>
      <c r="I2" s="128"/>
      <c r="J2" s="127"/>
      <c r="K2" s="37"/>
      <c r="L2" s="37"/>
      <c r="M2" s="37"/>
      <c r="N2" s="37"/>
    </row>
    <row r="3" ht="14.25">
      <c r="J3" s="27" t="s">
        <v>3</v>
      </c>
    </row>
    <row r="4" spans="1:10" ht="27.75" customHeight="1">
      <c r="A4" s="159" t="s">
        <v>43</v>
      </c>
      <c r="B4" s="159"/>
      <c r="C4" s="160" t="s">
        <v>85</v>
      </c>
      <c r="D4" s="160" t="s">
        <v>86</v>
      </c>
      <c r="E4" s="160"/>
      <c r="F4" s="160"/>
      <c r="G4" s="160"/>
      <c r="H4" s="160"/>
      <c r="I4" s="160" t="s">
        <v>87</v>
      </c>
      <c r="J4" s="159"/>
    </row>
    <row r="5" spans="1:10" ht="19.5" customHeight="1">
      <c r="A5" s="166" t="s">
        <v>48</v>
      </c>
      <c r="B5" s="166" t="s">
        <v>49</v>
      </c>
      <c r="C5" s="160"/>
      <c r="D5" s="168" t="s">
        <v>54</v>
      </c>
      <c r="E5" s="161" t="s">
        <v>88</v>
      </c>
      <c r="F5" s="162"/>
      <c r="G5" s="163"/>
      <c r="H5" s="168" t="s">
        <v>89</v>
      </c>
      <c r="I5" s="168" t="s">
        <v>90</v>
      </c>
      <c r="J5" s="166" t="s">
        <v>91</v>
      </c>
    </row>
    <row r="6" spans="1:10" ht="19.5" customHeight="1">
      <c r="A6" s="167"/>
      <c r="B6" s="167"/>
      <c r="C6" s="160"/>
      <c r="D6" s="169"/>
      <c r="E6" s="44" t="s">
        <v>9</v>
      </c>
      <c r="F6" s="44" t="s">
        <v>199</v>
      </c>
      <c r="G6" s="44" t="s">
        <v>200</v>
      </c>
      <c r="H6" s="169"/>
      <c r="I6" s="169"/>
      <c r="J6" s="167"/>
    </row>
    <row r="7" spans="1:10" ht="19.5" customHeight="1">
      <c r="A7" s="164" t="s">
        <v>54</v>
      </c>
      <c r="B7" s="165"/>
      <c r="C7" s="45">
        <f>SUM(C8:C20)</f>
        <v>0</v>
      </c>
      <c r="D7" s="45">
        <f aca="true" t="shared" si="0" ref="D7:I7">SUM(D8:D20)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8" t="e">
        <f>I7/C7*100</f>
        <v>#DIV/0!</v>
      </c>
    </row>
    <row r="8" spans="1:10" ht="19.5" customHeight="1">
      <c r="A8" s="46"/>
      <c r="B8" s="14"/>
      <c r="C8" s="47"/>
      <c r="D8" s="47">
        <f>E8+H8</f>
        <v>0</v>
      </c>
      <c r="E8" s="47">
        <f>F8+G8</f>
        <v>0</v>
      </c>
      <c r="F8" s="45">
        <f aca="true" t="shared" si="1" ref="F8:F20">SUM(F9:F21)</f>
        <v>0</v>
      </c>
      <c r="G8" s="45">
        <f aca="true" t="shared" si="2" ref="G8:G20">SUM(G9:G21)</f>
        <v>0</v>
      </c>
      <c r="H8" s="45">
        <f aca="true" t="shared" si="3" ref="H8:H20">SUM(H9:H21)</f>
        <v>0</v>
      </c>
      <c r="I8" s="49">
        <f>D8-C8</f>
        <v>0</v>
      </c>
      <c r="J8" s="50" t="e">
        <f>I8/C8*100</f>
        <v>#DIV/0!</v>
      </c>
    </row>
    <row r="9" spans="1:10" ht="19.5" customHeight="1">
      <c r="A9" s="46"/>
      <c r="B9" s="46"/>
      <c r="C9" s="47"/>
      <c r="D9" s="47">
        <f aca="true" t="shared" si="4" ref="D9:D20">E9+H9</f>
        <v>0</v>
      </c>
      <c r="E9" s="47">
        <f aca="true" t="shared" si="5" ref="E9:E20">F9+G9</f>
        <v>0</v>
      </c>
      <c r="F9" s="45">
        <f t="shared" si="1"/>
        <v>0</v>
      </c>
      <c r="G9" s="45">
        <f t="shared" si="2"/>
        <v>0</v>
      </c>
      <c r="H9" s="45">
        <f t="shared" si="3"/>
        <v>0</v>
      </c>
      <c r="I9" s="49">
        <f aca="true" t="shared" si="6" ref="I9:I20">D9-C9</f>
        <v>0</v>
      </c>
      <c r="J9" s="50" t="e">
        <f aca="true" t="shared" si="7" ref="J9:J20">I9/C9*100</f>
        <v>#DIV/0!</v>
      </c>
    </row>
    <row r="10" spans="1:10" ht="19.5" customHeight="1">
      <c r="A10" s="46"/>
      <c r="B10" s="46"/>
      <c r="C10" s="47"/>
      <c r="D10" s="47">
        <f t="shared" si="4"/>
        <v>0</v>
      </c>
      <c r="E10" s="47">
        <f t="shared" si="5"/>
        <v>0</v>
      </c>
      <c r="F10" s="45">
        <f t="shared" si="1"/>
        <v>0</v>
      </c>
      <c r="G10" s="45">
        <f t="shared" si="2"/>
        <v>0</v>
      </c>
      <c r="H10" s="45">
        <f t="shared" si="3"/>
        <v>0</v>
      </c>
      <c r="I10" s="49">
        <f t="shared" si="6"/>
        <v>0</v>
      </c>
      <c r="J10" s="50" t="e">
        <f t="shared" si="7"/>
        <v>#DIV/0!</v>
      </c>
    </row>
    <row r="11" spans="1:10" ht="19.5" customHeight="1">
      <c r="A11" s="46"/>
      <c r="B11" s="46"/>
      <c r="C11" s="47"/>
      <c r="D11" s="47">
        <f t="shared" si="4"/>
        <v>0</v>
      </c>
      <c r="E11" s="47">
        <f t="shared" si="5"/>
        <v>0</v>
      </c>
      <c r="F11" s="45">
        <f t="shared" si="1"/>
        <v>0</v>
      </c>
      <c r="G11" s="45">
        <f t="shared" si="2"/>
        <v>0</v>
      </c>
      <c r="H11" s="45">
        <f t="shared" si="3"/>
        <v>0</v>
      </c>
      <c r="I11" s="49">
        <f t="shared" si="6"/>
        <v>0</v>
      </c>
      <c r="J11" s="50" t="e">
        <f t="shared" si="7"/>
        <v>#DIV/0!</v>
      </c>
    </row>
    <row r="12" spans="1:10" ht="19.5" customHeight="1">
      <c r="A12" s="46"/>
      <c r="B12" s="46"/>
      <c r="C12" s="47"/>
      <c r="D12" s="47">
        <f t="shared" si="4"/>
        <v>0</v>
      </c>
      <c r="E12" s="47">
        <f t="shared" si="5"/>
        <v>0</v>
      </c>
      <c r="F12" s="45">
        <f t="shared" si="1"/>
        <v>0</v>
      </c>
      <c r="G12" s="45">
        <f t="shared" si="2"/>
        <v>0</v>
      </c>
      <c r="H12" s="45">
        <f t="shared" si="3"/>
        <v>0</v>
      </c>
      <c r="I12" s="49">
        <f t="shared" si="6"/>
        <v>0</v>
      </c>
      <c r="J12" s="50" t="e">
        <f t="shared" si="7"/>
        <v>#DIV/0!</v>
      </c>
    </row>
    <row r="13" spans="1:10" ht="19.5" customHeight="1">
      <c r="A13" s="46"/>
      <c r="B13" s="46"/>
      <c r="C13" s="47"/>
      <c r="D13" s="47">
        <f t="shared" si="4"/>
        <v>0</v>
      </c>
      <c r="E13" s="47">
        <f t="shared" si="5"/>
        <v>0</v>
      </c>
      <c r="F13" s="45">
        <f t="shared" si="1"/>
        <v>0</v>
      </c>
      <c r="G13" s="45">
        <f t="shared" si="2"/>
        <v>0</v>
      </c>
      <c r="H13" s="45">
        <f t="shared" si="3"/>
        <v>0</v>
      </c>
      <c r="I13" s="49">
        <f t="shared" si="6"/>
        <v>0</v>
      </c>
      <c r="J13" s="50" t="e">
        <f t="shared" si="7"/>
        <v>#DIV/0!</v>
      </c>
    </row>
    <row r="14" spans="1:10" ht="19.5" customHeight="1">
      <c r="A14" s="46"/>
      <c r="B14" s="46"/>
      <c r="C14" s="47"/>
      <c r="D14" s="47">
        <f t="shared" si="4"/>
        <v>0</v>
      </c>
      <c r="E14" s="47">
        <f t="shared" si="5"/>
        <v>0</v>
      </c>
      <c r="F14" s="45">
        <f t="shared" si="1"/>
        <v>0</v>
      </c>
      <c r="G14" s="45">
        <f t="shared" si="2"/>
        <v>0</v>
      </c>
      <c r="H14" s="45">
        <f t="shared" si="3"/>
        <v>0</v>
      </c>
      <c r="I14" s="49">
        <f t="shared" si="6"/>
        <v>0</v>
      </c>
      <c r="J14" s="50" t="e">
        <f t="shared" si="7"/>
        <v>#DIV/0!</v>
      </c>
    </row>
    <row r="15" spans="1:10" ht="19.5" customHeight="1">
      <c r="A15" s="46"/>
      <c r="B15" s="46"/>
      <c r="C15" s="47"/>
      <c r="D15" s="47">
        <f t="shared" si="4"/>
        <v>0</v>
      </c>
      <c r="E15" s="47">
        <f t="shared" si="5"/>
        <v>0</v>
      </c>
      <c r="F15" s="45">
        <f t="shared" si="1"/>
        <v>0</v>
      </c>
      <c r="G15" s="45">
        <f t="shared" si="2"/>
        <v>0</v>
      </c>
      <c r="H15" s="45">
        <f t="shared" si="3"/>
        <v>0</v>
      </c>
      <c r="I15" s="49">
        <f t="shared" si="6"/>
        <v>0</v>
      </c>
      <c r="J15" s="50" t="e">
        <f t="shared" si="7"/>
        <v>#DIV/0!</v>
      </c>
    </row>
    <row r="16" spans="1:10" ht="19.5" customHeight="1">
      <c r="A16" s="46"/>
      <c r="B16" s="46"/>
      <c r="C16" s="47"/>
      <c r="D16" s="47">
        <f t="shared" si="4"/>
        <v>0</v>
      </c>
      <c r="E16" s="47">
        <f t="shared" si="5"/>
        <v>0</v>
      </c>
      <c r="F16" s="45">
        <f t="shared" si="1"/>
        <v>0</v>
      </c>
      <c r="G16" s="45">
        <f t="shared" si="2"/>
        <v>0</v>
      </c>
      <c r="H16" s="45">
        <f t="shared" si="3"/>
        <v>0</v>
      </c>
      <c r="I16" s="49">
        <f t="shared" si="6"/>
        <v>0</v>
      </c>
      <c r="J16" s="50" t="e">
        <f t="shared" si="7"/>
        <v>#DIV/0!</v>
      </c>
    </row>
    <row r="17" spans="1:10" ht="19.5" customHeight="1">
      <c r="A17" s="46"/>
      <c r="B17" s="46"/>
      <c r="C17" s="47"/>
      <c r="D17" s="47">
        <f t="shared" si="4"/>
        <v>0</v>
      </c>
      <c r="E17" s="47">
        <f t="shared" si="5"/>
        <v>0</v>
      </c>
      <c r="F17" s="45">
        <f t="shared" si="1"/>
        <v>0</v>
      </c>
      <c r="G17" s="45">
        <f t="shared" si="2"/>
        <v>0</v>
      </c>
      <c r="H17" s="45">
        <f t="shared" si="3"/>
        <v>0</v>
      </c>
      <c r="I17" s="49">
        <f t="shared" si="6"/>
        <v>0</v>
      </c>
      <c r="J17" s="50" t="e">
        <f t="shared" si="7"/>
        <v>#DIV/0!</v>
      </c>
    </row>
    <row r="18" spans="1:10" ht="19.5" customHeight="1">
      <c r="A18" s="46"/>
      <c r="B18" s="46"/>
      <c r="C18" s="47"/>
      <c r="D18" s="47">
        <f t="shared" si="4"/>
        <v>0</v>
      </c>
      <c r="E18" s="47">
        <f t="shared" si="5"/>
        <v>0</v>
      </c>
      <c r="F18" s="45">
        <f t="shared" si="1"/>
        <v>0</v>
      </c>
      <c r="G18" s="45">
        <f t="shared" si="2"/>
        <v>0</v>
      </c>
      <c r="H18" s="45">
        <f t="shared" si="3"/>
        <v>0</v>
      </c>
      <c r="I18" s="49">
        <f t="shared" si="6"/>
        <v>0</v>
      </c>
      <c r="J18" s="50" t="e">
        <f t="shared" si="7"/>
        <v>#DIV/0!</v>
      </c>
    </row>
    <row r="19" spans="1:10" ht="19.5" customHeight="1">
      <c r="A19" s="46"/>
      <c r="B19" s="46"/>
      <c r="C19" s="47"/>
      <c r="D19" s="47">
        <f t="shared" si="4"/>
        <v>0</v>
      </c>
      <c r="E19" s="47">
        <f t="shared" si="5"/>
        <v>0</v>
      </c>
      <c r="F19" s="45">
        <f t="shared" si="1"/>
        <v>0</v>
      </c>
      <c r="G19" s="45">
        <f t="shared" si="2"/>
        <v>0</v>
      </c>
      <c r="H19" s="45">
        <f t="shared" si="3"/>
        <v>0</v>
      </c>
      <c r="I19" s="49">
        <f t="shared" si="6"/>
        <v>0</v>
      </c>
      <c r="J19" s="50" t="e">
        <f t="shared" si="7"/>
        <v>#DIV/0!</v>
      </c>
    </row>
    <row r="20" spans="1:10" ht="19.5" customHeight="1">
      <c r="A20" s="46"/>
      <c r="B20" s="46"/>
      <c r="C20" s="47"/>
      <c r="D20" s="47">
        <f t="shared" si="4"/>
        <v>0</v>
      </c>
      <c r="E20" s="47">
        <f t="shared" si="5"/>
        <v>0</v>
      </c>
      <c r="F20" s="45">
        <f t="shared" si="1"/>
        <v>0</v>
      </c>
      <c r="G20" s="45">
        <f t="shared" si="2"/>
        <v>0</v>
      </c>
      <c r="H20" s="45">
        <f t="shared" si="3"/>
        <v>0</v>
      </c>
      <c r="I20" s="49">
        <f t="shared" si="6"/>
        <v>0</v>
      </c>
      <c r="J20" s="50" t="e">
        <f t="shared" si="7"/>
        <v>#DIV/0!</v>
      </c>
    </row>
    <row r="21" ht="14.25">
      <c r="A21" s="27" t="s">
        <v>196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41.625" style="4" customWidth="1"/>
    <col min="2" max="2" width="20.00390625" style="35" customWidth="1"/>
    <col min="3" max="3" width="43.375" style="4" customWidth="1"/>
    <col min="4" max="4" width="15.00390625" style="36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201</v>
      </c>
    </row>
    <row r="2" spans="1:6" ht="33.75" customHeight="1">
      <c r="A2" s="127" t="s">
        <v>202</v>
      </c>
      <c r="B2" s="128"/>
      <c r="C2" s="127"/>
      <c r="D2" s="127"/>
      <c r="E2" s="37"/>
      <c r="F2" s="37"/>
    </row>
    <row r="3" spans="3:4" ht="24.75" customHeight="1">
      <c r="C3" s="170" t="s">
        <v>203</v>
      </c>
      <c r="D3" s="170"/>
    </row>
    <row r="4" spans="1:4" ht="24.75" customHeight="1">
      <c r="A4" s="171" t="s">
        <v>4</v>
      </c>
      <c r="B4" s="172"/>
      <c r="C4" s="171" t="s">
        <v>5</v>
      </c>
      <c r="D4" s="171"/>
    </row>
    <row r="5" spans="1:4" ht="24.75" customHeight="1">
      <c r="A5" s="38" t="s">
        <v>204</v>
      </c>
      <c r="B5" s="39" t="s">
        <v>7</v>
      </c>
      <c r="C5" s="38" t="s">
        <v>204</v>
      </c>
      <c r="D5" s="38" t="s">
        <v>7</v>
      </c>
    </row>
    <row r="6" spans="1:4" ht="24.75" customHeight="1">
      <c r="A6" s="31" t="s">
        <v>205</v>
      </c>
      <c r="B6" s="40">
        <f>SUM(B7:B8)</f>
        <v>1143.9</v>
      </c>
      <c r="C6" s="31" t="s">
        <v>206</v>
      </c>
      <c r="D6" s="41">
        <f>SUM(D7:D8)</f>
        <v>1143.9</v>
      </c>
    </row>
    <row r="7" spans="1:4" ht="24.75" customHeight="1">
      <c r="A7" s="31" t="s">
        <v>207</v>
      </c>
      <c r="B7" s="40">
        <v>1143.9</v>
      </c>
      <c r="C7" s="31" t="s">
        <v>208</v>
      </c>
      <c r="D7" s="41">
        <v>1143.9</v>
      </c>
    </row>
    <row r="8" spans="1:4" ht="24.75" customHeight="1">
      <c r="A8" s="31" t="s">
        <v>209</v>
      </c>
      <c r="B8" s="40">
        <v>0</v>
      </c>
      <c r="C8" s="31" t="s">
        <v>210</v>
      </c>
      <c r="D8" s="40">
        <v>0</v>
      </c>
    </row>
    <row r="9" spans="1:4" ht="24.75" customHeight="1">
      <c r="A9" s="31" t="s">
        <v>211</v>
      </c>
      <c r="B9" s="40">
        <f>SUM(B10:B11)</f>
        <v>0</v>
      </c>
      <c r="C9" s="31" t="s">
        <v>212</v>
      </c>
      <c r="D9" s="40">
        <v>0</v>
      </c>
    </row>
    <row r="10" spans="1:4" ht="24.75" customHeight="1">
      <c r="A10" s="31" t="s">
        <v>213</v>
      </c>
      <c r="B10" s="40">
        <v>0</v>
      </c>
      <c r="C10" s="31" t="s">
        <v>208</v>
      </c>
      <c r="D10" s="40">
        <v>0</v>
      </c>
    </row>
    <row r="11" spans="1:4" ht="24.75" customHeight="1">
      <c r="A11" s="31" t="s">
        <v>214</v>
      </c>
      <c r="B11" s="40">
        <v>0</v>
      </c>
      <c r="C11" s="31" t="s">
        <v>210</v>
      </c>
      <c r="D11" s="40">
        <v>0</v>
      </c>
    </row>
    <row r="12" spans="1:4" ht="24.75" customHeight="1">
      <c r="A12" s="31" t="s">
        <v>215</v>
      </c>
      <c r="B12" s="40">
        <v>0</v>
      </c>
      <c r="C12" s="31" t="s">
        <v>216</v>
      </c>
      <c r="D12" s="40">
        <v>0</v>
      </c>
    </row>
    <row r="13" spans="1:4" ht="24.75" customHeight="1">
      <c r="A13" s="31" t="s">
        <v>217</v>
      </c>
      <c r="B13" s="40">
        <v>0</v>
      </c>
      <c r="C13" s="31" t="s">
        <v>218</v>
      </c>
      <c r="D13" s="40">
        <v>0</v>
      </c>
    </row>
    <row r="14" spans="1:4" ht="24.75" customHeight="1">
      <c r="A14" s="31" t="s">
        <v>219</v>
      </c>
      <c r="B14" s="40">
        <v>0</v>
      </c>
      <c r="C14" s="31" t="s">
        <v>220</v>
      </c>
      <c r="D14" s="40">
        <v>0</v>
      </c>
    </row>
    <row r="15" spans="1:4" ht="24.75" customHeight="1">
      <c r="A15" s="31" t="s">
        <v>221</v>
      </c>
      <c r="B15" s="40">
        <v>0</v>
      </c>
      <c r="C15" s="31" t="s">
        <v>222</v>
      </c>
      <c r="D15" s="40">
        <v>0</v>
      </c>
    </row>
    <row r="16" spans="1:4" ht="24.75" customHeight="1">
      <c r="A16" s="31" t="s">
        <v>223</v>
      </c>
      <c r="B16" s="40">
        <v>0</v>
      </c>
      <c r="C16" s="31" t="s">
        <v>224</v>
      </c>
      <c r="D16" s="40">
        <v>0</v>
      </c>
    </row>
    <row r="17" spans="1:4" ht="24.75" customHeight="1">
      <c r="A17" s="31" t="s">
        <v>225</v>
      </c>
      <c r="B17" s="40">
        <v>0</v>
      </c>
      <c r="C17" s="31" t="s">
        <v>226</v>
      </c>
      <c r="D17" s="40">
        <v>0</v>
      </c>
    </row>
    <row r="18" spans="1:4" ht="24.75" customHeight="1">
      <c r="A18" s="31" t="s">
        <v>227</v>
      </c>
      <c r="B18" s="40">
        <v>0</v>
      </c>
      <c r="C18" s="31"/>
      <c r="D18" s="41"/>
    </row>
    <row r="19" spans="1:4" ht="24.75" customHeight="1">
      <c r="A19" s="31"/>
      <c r="B19" s="40"/>
      <c r="C19" s="31"/>
      <c r="D19" s="41"/>
    </row>
    <row r="20" spans="1:4" ht="24.75" customHeight="1">
      <c r="A20" s="30" t="s">
        <v>228</v>
      </c>
      <c r="B20" s="40">
        <f>B6+B9+B12+B13+B14+B15+B16+B17+B18</f>
        <v>1143.9</v>
      </c>
      <c r="C20" s="30" t="s">
        <v>229</v>
      </c>
      <c r="D20" s="41">
        <f>D6+D9+D12+D13+D14+D15+D16+D17</f>
        <v>1143.9</v>
      </c>
    </row>
    <row r="21" spans="1:4" ht="24.75" customHeight="1">
      <c r="A21" s="30"/>
      <c r="B21" s="40"/>
      <c r="C21" s="30"/>
      <c r="D21" s="41"/>
    </row>
    <row r="22" spans="1:4" ht="24.75" customHeight="1">
      <c r="A22" s="31" t="s">
        <v>230</v>
      </c>
      <c r="B22" s="40">
        <v>0</v>
      </c>
      <c r="C22" s="31" t="s">
        <v>231</v>
      </c>
      <c r="D22" s="40">
        <v>0</v>
      </c>
    </row>
    <row r="23" spans="1:4" ht="24.75" customHeight="1">
      <c r="A23" s="31" t="s">
        <v>232</v>
      </c>
      <c r="B23" s="40">
        <v>0</v>
      </c>
      <c r="C23" s="31" t="s">
        <v>232</v>
      </c>
      <c r="D23" s="40">
        <v>0</v>
      </c>
    </row>
    <row r="24" spans="1:4" ht="24.75" customHeight="1">
      <c r="A24" s="31" t="s">
        <v>233</v>
      </c>
      <c r="B24" s="40">
        <v>0</v>
      </c>
      <c r="C24" s="31" t="s">
        <v>233</v>
      </c>
      <c r="D24" s="40">
        <v>0</v>
      </c>
    </row>
    <row r="25" spans="1:4" ht="24.75" customHeight="1">
      <c r="A25" s="31" t="s">
        <v>234</v>
      </c>
      <c r="B25" s="40">
        <v>0</v>
      </c>
      <c r="C25" s="31" t="s">
        <v>234</v>
      </c>
      <c r="D25" s="40">
        <v>0</v>
      </c>
    </row>
    <row r="26" spans="1:4" ht="24.75" customHeight="1">
      <c r="A26" s="31" t="s">
        <v>235</v>
      </c>
      <c r="B26" s="40">
        <f>SUM(B27:B28)</f>
        <v>0</v>
      </c>
      <c r="C26" s="31" t="s">
        <v>236</v>
      </c>
      <c r="D26" s="40">
        <v>0</v>
      </c>
    </row>
    <row r="27" spans="1:4" ht="24.75" customHeight="1">
      <c r="A27" s="31" t="s">
        <v>237</v>
      </c>
      <c r="B27" s="40">
        <v>0</v>
      </c>
      <c r="C27" s="31" t="s">
        <v>233</v>
      </c>
      <c r="D27" s="40">
        <v>0</v>
      </c>
    </row>
    <row r="28" spans="1:4" ht="24.75" customHeight="1">
      <c r="A28" s="31" t="s">
        <v>238</v>
      </c>
      <c r="B28" s="40">
        <v>0</v>
      </c>
      <c r="C28" s="31" t="s">
        <v>234</v>
      </c>
      <c r="D28" s="40">
        <v>0</v>
      </c>
    </row>
    <row r="29" spans="1:4" ht="24.75" customHeight="1">
      <c r="A29" s="31" t="s">
        <v>239</v>
      </c>
      <c r="B29" s="40">
        <f>B30+B33+B36+B37</f>
        <v>0</v>
      </c>
      <c r="C29" s="31" t="s">
        <v>240</v>
      </c>
      <c r="D29" s="40">
        <v>0</v>
      </c>
    </row>
    <row r="30" spans="1:4" ht="24.75" customHeight="1">
      <c r="A30" s="31" t="s">
        <v>241</v>
      </c>
      <c r="B30" s="40">
        <f>SUM(B31:B32)</f>
        <v>0</v>
      </c>
      <c r="C30" s="31" t="s">
        <v>237</v>
      </c>
      <c r="D30" s="40">
        <v>0</v>
      </c>
    </row>
    <row r="31" spans="1:4" ht="24.75" customHeight="1">
      <c r="A31" s="31" t="s">
        <v>233</v>
      </c>
      <c r="B31" s="40">
        <v>0</v>
      </c>
      <c r="C31" s="31" t="s">
        <v>238</v>
      </c>
      <c r="D31" s="40">
        <v>0</v>
      </c>
    </row>
    <row r="32" spans="1:4" ht="24.75" customHeight="1">
      <c r="A32" s="31" t="s">
        <v>234</v>
      </c>
      <c r="B32" s="40">
        <v>0</v>
      </c>
      <c r="C32" s="31" t="s">
        <v>242</v>
      </c>
      <c r="D32" s="40">
        <v>0</v>
      </c>
    </row>
    <row r="33" spans="1:4" ht="24.75" customHeight="1">
      <c r="A33" s="31" t="s">
        <v>243</v>
      </c>
      <c r="B33" s="40">
        <f>SUM(B34:B35)</f>
        <v>0</v>
      </c>
      <c r="C33" s="31" t="s">
        <v>237</v>
      </c>
      <c r="D33" s="40">
        <v>0</v>
      </c>
    </row>
    <row r="34" spans="1:4" ht="24.75" customHeight="1">
      <c r="A34" s="31" t="s">
        <v>237</v>
      </c>
      <c r="B34" s="40">
        <v>0</v>
      </c>
      <c r="C34" s="31" t="s">
        <v>238</v>
      </c>
      <c r="D34" s="40">
        <v>0</v>
      </c>
    </row>
    <row r="35" spans="1:4" ht="24.75" customHeight="1">
      <c r="A35" s="31" t="s">
        <v>238</v>
      </c>
      <c r="B35" s="40">
        <v>0</v>
      </c>
      <c r="C35" s="31" t="s">
        <v>244</v>
      </c>
      <c r="D35" s="40">
        <v>0</v>
      </c>
    </row>
    <row r="36" spans="1:4" ht="24.75" customHeight="1">
      <c r="A36" s="31" t="s">
        <v>245</v>
      </c>
      <c r="B36" s="40">
        <v>0</v>
      </c>
      <c r="C36" s="31" t="s">
        <v>246</v>
      </c>
      <c r="D36" s="40">
        <v>0</v>
      </c>
    </row>
    <row r="37" spans="1:4" ht="24.75" customHeight="1">
      <c r="A37" s="31" t="s">
        <v>247</v>
      </c>
      <c r="B37" s="40">
        <v>0</v>
      </c>
      <c r="C37" s="31"/>
      <c r="D37" s="41"/>
    </row>
    <row r="38" spans="1:4" ht="21.75" customHeight="1">
      <c r="A38" s="31"/>
      <c r="B38" s="40"/>
      <c r="C38" s="31"/>
      <c r="D38" s="41"/>
    </row>
    <row r="39" spans="1:4" ht="25.5" customHeight="1">
      <c r="A39" s="30" t="s">
        <v>39</v>
      </c>
      <c r="B39" s="40">
        <f>B20+B22+B29</f>
        <v>1143.9</v>
      </c>
      <c r="C39" s="30" t="s">
        <v>40</v>
      </c>
      <c r="D39" s="41">
        <f>D20+D22</f>
        <v>1143.9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2020-01-16T07:50:58Z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