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145" firstSheet="4" activeTab="4"/>
  </bookViews>
  <sheets>
    <sheet name="首页" sheetId="1" r:id="rId1"/>
    <sheet name="1.财政拨款收支预算总表" sheetId="2" r:id="rId2"/>
    <sheet name="2.财政拨款支出预算总表" sheetId="3" r:id="rId3"/>
    <sheet name="3.一般公共预算财政拨款支出表" sheetId="4" r:id="rId4"/>
    <sheet name="4.一般公共预算财政拨款基本支出表（政府经济分类）" sheetId="5" r:id="rId5"/>
    <sheet name="5.一般公共预算财政拨款基本支出表（部门经济分类）" sheetId="6" r:id="rId6"/>
    <sheet name="6.一般公共预算“三公”经费支出预算表" sheetId="7" r:id="rId7"/>
    <sheet name="7.政府性基金预算财政拨款支出表" sheetId="8" r:id="rId8"/>
    <sheet name="8.部门收支预算总表" sheetId="9" r:id="rId9"/>
    <sheet name="9.部门收入总表" sheetId="10" r:id="rId10"/>
    <sheet name="10.部门支出总表" sheetId="11" r:id="rId11"/>
    <sheet name="11.政府采购预算表" sheetId="12" r:id="rId12"/>
  </sheets>
  <definedNames/>
  <calcPr fullCalcOnLoad="1"/>
</workbook>
</file>

<file path=xl/sharedStrings.xml><?xml version="1.0" encoding="utf-8"?>
<sst xmlns="http://schemas.openxmlformats.org/spreadsheetml/2006/main" count="518" uniqueCount="345">
  <si>
    <t>经济科目</t>
  </si>
  <si>
    <t>总计</t>
  </si>
  <si>
    <t>收     入</t>
  </si>
  <si>
    <t>支     出</t>
  </si>
  <si>
    <t>项    目</t>
  </si>
  <si>
    <t>预算数</t>
  </si>
  <si>
    <t>项目（按功能分类）</t>
  </si>
  <si>
    <t>小计</t>
  </si>
  <si>
    <t>政府性基金预算财政拨款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</si>
  <si>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</si>
  <si>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</si>
  <si>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</si>
  <si>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</si>
  <si>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</si>
  <si>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</si>
  <si>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</si>
  <si>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</si>
  <si>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</si>
  <si>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</si>
  <si>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（八）社会保障和就业支出</t>
  </si>
  <si>
    <t>（十）节能环保支出</t>
  </si>
  <si>
    <t>（十一）城乡社区支出</t>
  </si>
  <si>
    <t>（十二）农林水支出</t>
  </si>
  <si>
    <t>（十三）交通运输支出</t>
  </si>
  <si>
    <t>（十五）商业服务业等支出</t>
  </si>
  <si>
    <t>（十六）金融支出</t>
  </si>
  <si>
    <t>（十八）住房保障支出</t>
  </si>
  <si>
    <t>二、上年结转结余</t>
  </si>
  <si>
    <t>　二、年末结转结余</t>
  </si>
  <si>
    <t>收入总计</t>
  </si>
  <si>
    <t>支出总计</t>
  </si>
  <si>
    <t>表一</t>
  </si>
  <si>
    <t>单位：万元</t>
  </si>
  <si>
    <t>财政拨款收支预算总表</t>
  </si>
  <si>
    <t>功能分类科目</t>
  </si>
  <si>
    <t>科目编码</t>
  </si>
  <si>
    <t>科目名称</t>
  </si>
  <si>
    <t>表二</t>
  </si>
  <si>
    <t>合计</t>
  </si>
  <si>
    <t>基本支出</t>
  </si>
  <si>
    <t>项目支出</t>
  </si>
  <si>
    <t>增减额</t>
  </si>
  <si>
    <t>增减%</t>
  </si>
  <si>
    <t>表三</t>
  </si>
  <si>
    <t>基本支出预算</t>
  </si>
  <si>
    <t>人员支出</t>
  </si>
  <si>
    <t>日常公用支出</t>
  </si>
  <si>
    <t>一、工资福利支出</t>
  </si>
  <si>
    <t>基本工资</t>
  </si>
  <si>
    <t>津贴补贴</t>
  </si>
  <si>
    <t>奖金</t>
  </si>
  <si>
    <t>伙食补助费</t>
  </si>
  <si>
    <t>绩效工资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</si>
  <si>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</si>
  <si>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</si>
  <si>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</si>
  <si>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</si>
  <si>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</si>
  <si>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</si>
  <si>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</si>
  <si>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</si>
  <si>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</si>
  <si>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</si>
  <si>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</si>
  <si>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</si>
  <si>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</si>
  <si>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</si>
  <si>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</si>
  <si>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</si>
  <si>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</si>
  <si>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</si>
  <si>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</si>
  <si>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</si>
  <si>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</si>
  <si>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</si>
  <si>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</si>
  <si>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</si>
  <si>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</si>
  <si>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</si>
  <si>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</si>
  <si>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</si>
  <si>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</si>
  <si>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</si>
  <si>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</si>
  <si>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</si>
  <si>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</si>
  <si>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</si>
  <si>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</si>
  <si>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</si>
  <si>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</si>
  <si>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</si>
  <si>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</si>
  <si>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住房公积金</t>
  </si>
  <si>
    <t>其他对个人和家庭的补助支出</t>
  </si>
  <si>
    <t>办公设备购置</t>
  </si>
  <si>
    <t>专用设备购置</t>
  </si>
  <si>
    <t>信息网络及软件购置更新</t>
  </si>
  <si>
    <t>其他资本性支出</t>
  </si>
  <si>
    <t>因公出国（境）费</t>
  </si>
  <si>
    <t>公务用车购置及运行费</t>
  </si>
  <si>
    <t>公务用车购置费</t>
  </si>
  <si>
    <t>公务用车运行费</t>
  </si>
  <si>
    <t>表五</t>
  </si>
  <si>
    <t>单位：万元</t>
  </si>
  <si>
    <t>其他支出</t>
  </si>
  <si>
    <t>单位：万元</t>
  </si>
  <si>
    <t>部门收支预算总表</t>
  </si>
  <si>
    <t>部门收入总表</t>
  </si>
  <si>
    <t>上缴上级支出</t>
  </si>
  <si>
    <t>对附属单位补助支出</t>
  </si>
  <si>
    <t>表九</t>
  </si>
  <si>
    <t>部门支出总表</t>
  </si>
  <si>
    <t>表十</t>
  </si>
  <si>
    <t>单位：万元</t>
  </si>
  <si>
    <t>财政拨款支出预算总表</t>
  </si>
  <si>
    <t>公务接待费</t>
  </si>
  <si>
    <t>政府采购预算表</t>
  </si>
  <si>
    <t>一般公共财政预算拨款支出</t>
  </si>
  <si>
    <t>政府性基金预算财政拨款支出</t>
  </si>
  <si>
    <t>纳入财政专户管理的非税收入</t>
  </si>
  <si>
    <t>经费拨款</t>
  </si>
  <si>
    <t>纳入预算管理的行政性事业性收入安排</t>
  </si>
  <si>
    <t>自治区专项转移支付</t>
  </si>
  <si>
    <t>自治区一般性转移支付</t>
  </si>
  <si>
    <t>自治区专项转移支付</t>
  </si>
  <si>
    <t>（七）文化旅游体育与传媒支出</t>
  </si>
  <si>
    <t>（十七）自然资源海洋气象等支出</t>
  </si>
  <si>
    <t>（十九）粮油物资储备支出</t>
  </si>
  <si>
    <t>（二十）灾害防治及应急管理支出</t>
  </si>
  <si>
    <t>（二十一）其他支出</t>
  </si>
  <si>
    <t>预算安排总计</t>
  </si>
  <si>
    <t>一般公共预算财政拨款支出表</t>
  </si>
  <si>
    <t>小计</t>
  </si>
  <si>
    <t>人员经费</t>
  </si>
  <si>
    <t>日常公用经费</t>
  </si>
  <si>
    <t>基本支出</t>
  </si>
  <si>
    <t>政府性基金预算财政拨款支出表</t>
  </si>
  <si>
    <t>项目</t>
  </si>
  <si>
    <t>一、财政拨款预算收入</t>
  </si>
  <si>
    <t>一、行政支出</t>
  </si>
  <si>
    <t xml:space="preserve">    （1）一般公共预算财政拨款收入</t>
  </si>
  <si>
    <t xml:space="preserve">            其中：财政拨款支出</t>
  </si>
  <si>
    <t xml:space="preserve">    （2） 政府性基金预算财政拨款收入</t>
  </si>
  <si>
    <t xml:space="preserve">                  非同级财政拨款支出</t>
  </si>
  <si>
    <t>二、事业预算收入</t>
  </si>
  <si>
    <t>二、事业支出</t>
  </si>
  <si>
    <t xml:space="preserve">    其中：非同级财政拨款（科研及辅助活动）</t>
  </si>
  <si>
    <t xml:space="preserve">          纳入财政专户管理的非税收入</t>
  </si>
  <si>
    <t>三、上级补助预算收入</t>
  </si>
  <si>
    <t>三、经营支出</t>
  </si>
  <si>
    <t>四、附属单位上缴预算收入</t>
  </si>
  <si>
    <t>四、上缴上级支出</t>
  </si>
  <si>
    <t>五、经营预算收入</t>
  </si>
  <si>
    <t>五、对附属单位补助支出</t>
  </si>
  <si>
    <t>六、债务预算收入</t>
  </si>
  <si>
    <t>六、投资支出</t>
  </si>
  <si>
    <t>七、非同级财政拨款预算收入</t>
  </si>
  <si>
    <t>七、债务还本支出</t>
  </si>
  <si>
    <t>八、投资预算收益</t>
  </si>
  <si>
    <t>八、其他支出</t>
  </si>
  <si>
    <t>九、其他预算收入</t>
  </si>
  <si>
    <t>本年收入合计</t>
  </si>
  <si>
    <t>本年支出合计</t>
  </si>
  <si>
    <t>十、上年结转</t>
  </si>
  <si>
    <t>九、年末结转结余</t>
  </si>
  <si>
    <t xml:space="preserve">    （1）财政拨款结转</t>
  </si>
  <si>
    <t xml:space="preserve">          其中：一般公共预算财政拨款收入</t>
  </si>
  <si>
    <t xml:space="preserve">                政府性基金预算财政拨款收入</t>
  </si>
  <si>
    <t xml:space="preserve">    （2）非财政拨款结转</t>
  </si>
  <si>
    <t xml:space="preserve">    （2）财政拨款结余</t>
  </si>
  <si>
    <t xml:space="preserve">          其中：本级横向财政拨款</t>
  </si>
  <si>
    <t xml:space="preserve">                非本级财政拨款</t>
  </si>
  <si>
    <t>十一、上年结余</t>
  </si>
  <si>
    <t xml:space="preserve">    （3）非财政拨款结转</t>
  </si>
  <si>
    <t xml:space="preserve">    （1）财政拨款结余</t>
  </si>
  <si>
    <t xml:space="preserve">    （4）非财政拨款结余</t>
  </si>
  <si>
    <t xml:space="preserve">    （2）非财政拨款结余</t>
  </si>
  <si>
    <t xml:space="preserve">    （5）专用结余</t>
  </si>
  <si>
    <t xml:space="preserve">    （3）专用结余</t>
  </si>
  <si>
    <t xml:space="preserve">    （6）经营结余</t>
  </si>
  <si>
    <t xml:space="preserve">    （4）经营结余</t>
  </si>
  <si>
    <t>单位:万元</t>
  </si>
  <si>
    <t>财政拨款预算收入</t>
  </si>
  <si>
    <t>事业预算收入</t>
  </si>
  <si>
    <t>上级补助预算收入</t>
  </si>
  <si>
    <t>附属单位上缴预算收入</t>
  </si>
  <si>
    <t>经营预算收入</t>
  </si>
  <si>
    <t>债务预算收入</t>
  </si>
  <si>
    <t>非同级财政拨款预算收入</t>
  </si>
  <si>
    <t>投资预算收益</t>
  </si>
  <si>
    <t>其他预算收入</t>
  </si>
  <si>
    <t>一般公共预算财政拨款收入</t>
  </si>
  <si>
    <t>政府性基金预算财政拨款收入</t>
  </si>
  <si>
    <t>其中：</t>
  </si>
  <si>
    <t>非本级财政拨款</t>
  </si>
  <si>
    <t>本级横向财政拨款</t>
  </si>
  <si>
    <t>非同级财政拨款（科研及辅助活动）</t>
  </si>
  <si>
    <t>行政支出</t>
  </si>
  <si>
    <t>事业支出</t>
  </si>
  <si>
    <t>经营支出</t>
  </si>
  <si>
    <t>投资支出</t>
  </si>
  <si>
    <t>债务还本支出</t>
  </si>
  <si>
    <t>支出功能分类科目</t>
  </si>
  <si>
    <t>货物</t>
  </si>
  <si>
    <t>工程</t>
  </si>
  <si>
    <t>服务</t>
  </si>
  <si>
    <t>一般公共预算财政拨款</t>
  </si>
  <si>
    <t>自筹资金</t>
  </si>
  <si>
    <t>单位：万元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</si>
  <si>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</si>
  <si>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</si>
  <si>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</si>
  <si>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</si>
  <si>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</si>
  <si>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医疗费补助</t>
  </si>
  <si>
    <t>个人农业生产补贴</t>
  </si>
  <si>
    <t>四、资本性支出</t>
  </si>
  <si>
    <t>（九）卫生健康支出</t>
  </si>
  <si>
    <t>一般公共预算“三公”经费支出预算表</t>
  </si>
  <si>
    <t>（十四）资源勘探工业信息等支出</t>
  </si>
  <si>
    <r>
      <t>20</t>
    </r>
    <r>
      <rPr>
        <sz val="74"/>
        <color indexed="8"/>
        <rFont val="宋体"/>
        <family val="0"/>
      </rPr>
      <t>20</t>
    </r>
    <r>
      <rPr>
        <sz val="74"/>
        <color indexed="8"/>
        <rFont val="宋体"/>
        <family val="0"/>
      </rPr>
      <t>年部门预算公开表</t>
    </r>
  </si>
  <si>
    <t>合计</t>
  </si>
  <si>
    <r>
      <t>2</t>
    </r>
    <r>
      <rPr>
        <sz val="11"/>
        <rFont val="宋体"/>
        <family val="0"/>
      </rPr>
      <t>020</t>
    </r>
    <r>
      <rPr>
        <sz val="11"/>
        <rFont val="宋体"/>
        <family val="0"/>
      </rPr>
      <t>年预算数</t>
    </r>
  </si>
  <si>
    <r>
      <t>201</t>
    </r>
    <r>
      <rPr>
        <sz val="11"/>
        <rFont val="宋体"/>
        <family val="0"/>
      </rPr>
      <t>9</t>
    </r>
    <r>
      <rPr>
        <sz val="11"/>
        <rFont val="宋体"/>
        <family val="0"/>
      </rPr>
      <t>年预算数</t>
    </r>
  </si>
  <si>
    <r>
      <t>201</t>
    </r>
    <r>
      <rPr>
        <sz val="11"/>
        <rFont val="宋体"/>
        <family val="0"/>
      </rPr>
      <t>9</t>
    </r>
    <r>
      <rPr>
        <sz val="11"/>
        <rFont val="宋体"/>
        <family val="0"/>
      </rPr>
      <t>年执行数（决算数）</t>
    </r>
  </si>
  <si>
    <r>
      <t>2</t>
    </r>
    <r>
      <rPr>
        <sz val="11"/>
        <rFont val="宋体"/>
        <family val="0"/>
      </rPr>
      <t>020</t>
    </r>
    <r>
      <rPr>
        <sz val="11"/>
        <rFont val="宋体"/>
        <family val="0"/>
      </rPr>
      <t>年预算数</t>
    </r>
  </si>
  <si>
    <r>
      <t>2</t>
    </r>
    <r>
      <rPr>
        <sz val="11"/>
        <rFont val="宋体"/>
        <family val="0"/>
      </rPr>
      <t>020</t>
    </r>
    <r>
      <rPr>
        <sz val="11"/>
        <rFont val="宋体"/>
        <family val="0"/>
      </rPr>
      <t>年预算数</t>
    </r>
  </si>
  <si>
    <t>一般公共预算财政拨款</t>
  </si>
  <si>
    <r>
      <t>201</t>
    </r>
    <r>
      <rPr>
        <sz val="11"/>
        <rFont val="宋体"/>
        <family val="0"/>
      </rPr>
      <t>9</t>
    </r>
    <r>
      <rPr>
        <sz val="11"/>
        <rFont val="宋体"/>
        <family val="0"/>
      </rPr>
      <t>年执行数（决算数）</t>
    </r>
  </si>
  <si>
    <r>
      <t>2020</t>
    </r>
    <r>
      <rPr>
        <sz val="11"/>
        <rFont val="宋体"/>
        <family val="0"/>
      </rPr>
      <t>年预算数与201</t>
    </r>
    <r>
      <rPr>
        <sz val="11"/>
        <rFont val="宋体"/>
        <family val="0"/>
      </rPr>
      <t>9</t>
    </r>
    <r>
      <rPr>
        <sz val="11"/>
        <rFont val="宋体"/>
        <family val="0"/>
      </rPr>
      <t>年执行数（决算数）</t>
    </r>
  </si>
  <si>
    <t>代缴社会保险费</t>
  </si>
  <si>
    <r>
      <t>201</t>
    </r>
    <r>
      <rPr>
        <sz val="11"/>
        <rFont val="宋体"/>
        <family val="0"/>
      </rPr>
      <t>9</t>
    </r>
    <r>
      <rPr>
        <sz val="11"/>
        <rFont val="宋体"/>
        <family val="0"/>
      </rPr>
      <t>年执行数（决算数）</t>
    </r>
  </si>
  <si>
    <r>
      <t>2020</t>
    </r>
    <r>
      <rPr>
        <sz val="11"/>
        <rFont val="宋体"/>
        <family val="0"/>
      </rPr>
      <t>年预算数与201</t>
    </r>
    <r>
      <rPr>
        <sz val="11"/>
        <rFont val="宋体"/>
        <family val="0"/>
      </rPr>
      <t>9</t>
    </r>
    <r>
      <rPr>
        <sz val="11"/>
        <rFont val="宋体"/>
        <family val="0"/>
      </rPr>
      <t>年执行数（决算数）</t>
    </r>
  </si>
  <si>
    <t>政府经济分类科目编码</t>
  </si>
  <si>
    <t>政府经济分类名称</t>
  </si>
  <si>
    <t>金额</t>
  </si>
  <si>
    <t>机关工资福利支出</t>
  </si>
  <si>
    <t>　50101-工资奖金津补贴</t>
  </si>
  <si>
    <t>　50102-社会保障缴费</t>
  </si>
  <si>
    <t>　50103-住房公积金</t>
  </si>
  <si>
    <t>　50199-其他工资福利支出</t>
  </si>
  <si>
    <t>机关商品和服务支出</t>
  </si>
  <si>
    <t>　50201-办公经费</t>
  </si>
  <si>
    <t>　50202-会议费</t>
  </si>
  <si>
    <t>　50203-培训费</t>
  </si>
  <si>
    <t>　50204-专用材料购置费</t>
  </si>
  <si>
    <t>　50205-委托业务费</t>
  </si>
  <si>
    <t>　50206-公务接待费</t>
  </si>
  <si>
    <t>　50208-公务用车运行维护费</t>
  </si>
  <si>
    <t>　50209-维修（护）费</t>
  </si>
  <si>
    <t>　50299-其他商品和服务支出</t>
  </si>
  <si>
    <t>机关资本性支出（一）</t>
  </si>
  <si>
    <t>对事业单位经常性补助</t>
  </si>
  <si>
    <t>　50501-工资福利支出</t>
  </si>
  <si>
    <t>　50502-商品和服务支出</t>
  </si>
  <si>
    <t>对事业单位资本性补助</t>
  </si>
  <si>
    <t>　50601-资本性支出（一）</t>
  </si>
  <si>
    <t>对个人和家庭的补助</t>
  </si>
  <si>
    <t>　50901-社会福利和救助</t>
  </si>
  <si>
    <t>　50905-离退休费</t>
  </si>
  <si>
    <t>　50999-其他对个人和家庭补助</t>
  </si>
  <si>
    <t>表四</t>
  </si>
  <si>
    <t>表六</t>
  </si>
  <si>
    <t>表七:</t>
  </si>
  <si>
    <t>表八</t>
  </si>
  <si>
    <t>表十一</t>
  </si>
  <si>
    <t>一般公共预算财政拨款基本支出表（部门经济分类）</t>
  </si>
  <si>
    <t>　50306-设备购置</t>
  </si>
  <si>
    <t>一般公共预算财政拨款基本支出表（政府经济分类）</t>
  </si>
  <si>
    <t>2010108</t>
  </si>
  <si>
    <t>　　代表工作</t>
  </si>
  <si>
    <t>2010301</t>
  </si>
  <si>
    <t>　　行政运行</t>
  </si>
  <si>
    <t>2010302</t>
  </si>
  <si>
    <t>　　一般行政管理事务</t>
  </si>
  <si>
    <t>2010399</t>
  </si>
  <si>
    <t>　　其他政府办公厅（室）及相关机构事务支出</t>
  </si>
  <si>
    <t>2013101</t>
  </si>
  <si>
    <t>2049901</t>
  </si>
  <si>
    <t>　　其他公共安全支出</t>
  </si>
  <si>
    <t>2080208</t>
  </si>
  <si>
    <t>　　基层政权建设和社区治理</t>
  </si>
  <si>
    <t>2080501</t>
  </si>
  <si>
    <t>　　行政单位离退休</t>
  </si>
  <si>
    <t>2080505</t>
  </si>
  <si>
    <t>　　机关事业单位基本养老保险缴费支出</t>
  </si>
  <si>
    <t>2080506</t>
  </si>
  <si>
    <t>　　机关事业单位职业年金缴费支出</t>
  </si>
  <si>
    <t>2080805</t>
  </si>
  <si>
    <t>　　义务兵优待</t>
  </si>
  <si>
    <t>2100717</t>
  </si>
  <si>
    <t>　　计划生育服务</t>
  </si>
  <si>
    <t>2101101</t>
  </si>
  <si>
    <t>　　行政单位医疗</t>
  </si>
  <si>
    <t>2101103</t>
  </si>
  <si>
    <t>　　公务员医疗补助</t>
  </si>
  <si>
    <t>2110401</t>
  </si>
  <si>
    <t>　　生态保护</t>
  </si>
  <si>
    <t>2130705</t>
  </si>
  <si>
    <t>　　对村民委员会和村党支部的补助</t>
  </si>
  <si>
    <t>2130799</t>
  </si>
  <si>
    <t>　　其他农村综合改革支出</t>
  </si>
  <si>
    <t>2210201</t>
  </si>
  <si>
    <t>　　住房公积金</t>
  </si>
  <si>
    <t>2210203</t>
  </si>
  <si>
    <t>　　购房补贴</t>
  </si>
  <si>
    <t>　　2010108</t>
  </si>
  <si>
    <t>2010108-代表工作</t>
  </si>
  <si>
    <t>　　2010301</t>
  </si>
  <si>
    <t>2010301-行政运行</t>
  </si>
  <si>
    <t>　　2010302</t>
  </si>
  <si>
    <t>2010302-一般行政管理事务</t>
  </si>
  <si>
    <t>　　2010399</t>
  </si>
  <si>
    <t>2010399-其他政府办公厅（室）及相关机构事务支出</t>
  </si>
  <si>
    <t>　　2013101</t>
  </si>
  <si>
    <t>2013101-行政运行</t>
  </si>
  <si>
    <t>　　2049901</t>
  </si>
  <si>
    <t>2049901-其他公共安全支出</t>
  </si>
  <si>
    <t>　　2080208</t>
  </si>
  <si>
    <t>2080208-基层政权建设和社区治理</t>
  </si>
  <si>
    <t>　　2080501</t>
  </si>
  <si>
    <t>2080501-行政单位离退休</t>
  </si>
  <si>
    <t>　　2080505</t>
  </si>
  <si>
    <t>2080505-机关事业单位基本养老保险缴费支出</t>
  </si>
  <si>
    <t>　　2080506</t>
  </si>
  <si>
    <t>2080506-机关事业单位职业年金缴费支出</t>
  </si>
  <si>
    <t>　　2080805</t>
  </si>
  <si>
    <t>2080805-义务兵优待</t>
  </si>
  <si>
    <t>　　2100717</t>
  </si>
  <si>
    <t>2100717-计划生育服务</t>
  </si>
  <si>
    <t>　　2101101</t>
  </si>
  <si>
    <t>2101101-行政单位医疗</t>
  </si>
  <si>
    <t>　　2101103</t>
  </si>
  <si>
    <t>2101103-公务员医疗补助</t>
  </si>
  <si>
    <t>　　2110401</t>
  </si>
  <si>
    <t>2110401-生态保护</t>
  </si>
  <si>
    <t>　　2130705</t>
  </si>
  <si>
    <t>2130705-对村民委员会和村党支部的补助</t>
  </si>
  <si>
    <t>　　2130799</t>
  </si>
  <si>
    <t>2130799-其他农村综合改革支出</t>
  </si>
  <si>
    <t>　　2210201</t>
  </si>
  <si>
    <t>2210201-住房公积金</t>
  </si>
  <si>
    <t>　　2210203</t>
  </si>
  <si>
    <t>2210203-购房补贴</t>
  </si>
  <si>
    <t>注：此表为空表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</si>
</sst>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;[Red]0.00"/>
    <numFmt numFmtId="189" formatCode="0.00_ "/>
    <numFmt numFmtId="190" formatCode="_(\$* #,##0_);_(\$* \(#,##0\);_(\$* &quot;-&quot;_);_(@_)"/>
    <numFmt numFmtId="191" formatCode="_(* #,##0_);_(* \(#,##0\);_(* &quot;-&quot;_);_(@_)"/>
    <numFmt numFmtId="192" formatCode="_(\$* #,##0.00_);_(\$* \(#,##0.00\);_(\$* &quot;-&quot;??_);_(@_)"/>
    <numFmt numFmtId="193" formatCode="_(* #,##0.00_);_(* \(#,##0.00\);_(* &quot;-&quot;??_);_(@_)"/>
    <numFmt numFmtId="194" formatCode="#,##0.00;[Red]#,##0.0"/>
    <numFmt numFmtId="195" formatCode="#,##0_);[Red]\(#,##0\)"/>
    <numFmt numFmtId="196" formatCode="0.00_);[Red]\(0.00\)"/>
  </numFmts>
  <fonts count="64">
    <font>
      <sz val="12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74"/>
      <color indexed="8"/>
      <name val="宋体"/>
      <family val="0"/>
    </font>
    <font>
      <sz val="74"/>
      <name val="宋体"/>
      <family val="0"/>
    </font>
    <font>
      <sz val="12"/>
      <name val="方正小标宋简体"/>
      <family val="0"/>
    </font>
    <font>
      <sz val="18"/>
      <name val="方正小标宋简体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9"/>
      <color indexed="8"/>
      <name val="宋体"/>
      <family val="0"/>
    </font>
    <font>
      <sz val="9"/>
      <color indexed="8"/>
      <name val="microsoft yahei"/>
      <family val="2"/>
    </font>
    <font>
      <b/>
      <sz val="12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1"/>
      <name val="Calibri"/>
      <family val="0"/>
    </font>
    <font>
      <sz val="18"/>
      <name val="Calibri"/>
      <family val="0"/>
    </font>
    <font>
      <b/>
      <sz val="18"/>
      <name val="Calibri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  <font>
      <sz val="10"/>
      <name val="Calibri"/>
      <family val="0"/>
    </font>
    <font>
      <sz val="12"/>
      <color rgb="FF000000"/>
      <name val="宋体"/>
      <family val="0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8" applyNumberFormat="0" applyAlignment="0" applyProtection="0"/>
    <xf numFmtId="0" fontId="54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4"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55" fillId="0" borderId="0" xfId="0" applyFont="1" applyAlignment="1">
      <alignment vertical="center"/>
    </xf>
    <xf numFmtId="0" fontId="56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vertical="center"/>
    </xf>
    <xf numFmtId="0" fontId="55" fillId="0" borderId="0" xfId="0" applyFont="1" applyFill="1" applyBorder="1" applyAlignment="1">
      <alignment vertical="center"/>
    </xf>
    <xf numFmtId="0" fontId="55" fillId="0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1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12" fillId="0" borderId="0" xfId="0" applyFont="1" applyBorder="1" applyAlignment="1" applyProtection="1">
      <alignment/>
      <protection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5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58" fillId="0" borderId="0" xfId="0" applyFont="1" applyFill="1" applyAlignment="1">
      <alignment vertical="center"/>
    </xf>
    <xf numFmtId="0" fontId="13" fillId="0" borderId="11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 applyProtection="1">
      <alignment vertical="center"/>
      <protection/>
    </xf>
    <xf numFmtId="0" fontId="13" fillId="0" borderId="11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55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11" fillId="0" borderId="0" xfId="0" applyFont="1" applyFill="1" applyAlignment="1">
      <alignment vertical="center"/>
    </xf>
    <xf numFmtId="0" fontId="59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left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56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6" fillId="0" borderId="10" xfId="0" applyFont="1" applyBorder="1" applyAlignment="1" applyProtection="1">
      <alignment horizontal="center" vertical="center" wrapText="1"/>
      <protection/>
    </xf>
    <xf numFmtId="10" fontId="0" fillId="0" borderId="0" xfId="0" applyNumberFormat="1" applyAlignment="1">
      <alignment horizontal="right" vertical="center" wrapText="1"/>
    </xf>
    <xf numFmtId="10" fontId="5" fillId="0" borderId="10" xfId="0" applyNumberFormat="1" applyFont="1" applyBorder="1" applyAlignment="1">
      <alignment horizontal="center" vertical="center" wrapText="1"/>
    </xf>
    <xf numFmtId="0" fontId="8" fillId="33" borderId="0" xfId="0" applyFont="1" applyFill="1" applyAlignment="1" applyProtection="1">
      <alignment vertical="center"/>
      <protection/>
    </xf>
    <xf numFmtId="0" fontId="4" fillId="0" borderId="10" xfId="0" applyFont="1" applyFill="1" applyBorder="1" applyAlignment="1">
      <alignment vertical="center" wrapText="1"/>
    </xf>
    <xf numFmtId="0" fontId="16" fillId="0" borderId="11" xfId="0" applyFont="1" applyBorder="1" applyAlignment="1" applyProtection="1">
      <alignment horizontal="center" vertical="center"/>
      <protection/>
    </xf>
    <xf numFmtId="4" fontId="16" fillId="0" borderId="11" xfId="0" applyNumberFormat="1" applyFont="1" applyBorder="1" applyAlignment="1" applyProtection="1">
      <alignment horizontal="center" vertical="center"/>
      <protection/>
    </xf>
    <xf numFmtId="0" fontId="14" fillId="0" borderId="11" xfId="0" applyFont="1" applyBorder="1" applyAlignment="1" applyProtection="1">
      <alignment horizontal="left" vertical="center"/>
      <protection/>
    </xf>
    <xf numFmtId="188" fontId="14" fillId="0" borderId="11" xfId="0" applyNumberFormat="1" applyFont="1" applyBorder="1" applyAlignment="1" applyProtection="1">
      <alignment horizontal="righ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188" fontId="2" fillId="0" borderId="11" xfId="0" applyNumberFormat="1" applyFont="1" applyBorder="1" applyAlignment="1" applyProtection="1">
      <alignment horizontal="right" vertical="center"/>
      <protection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/>
    </xf>
    <xf numFmtId="0" fontId="13" fillId="0" borderId="11" xfId="0" applyNumberFormat="1" applyFont="1" applyBorder="1" applyAlignment="1" applyProtection="1">
      <alignment horizontal="left" vertical="center"/>
      <protection/>
    </xf>
    <xf numFmtId="0" fontId="12" fillId="0" borderId="11" xfId="0" applyNumberFormat="1" applyFont="1" applyBorder="1" applyAlignment="1" applyProtection="1">
      <alignment horizontal="left" vertical="center"/>
      <protection/>
    </xf>
    <xf numFmtId="0" fontId="13" fillId="0" borderId="11" xfId="0" applyNumberFormat="1" applyFont="1" applyBorder="1" applyAlignment="1" applyProtection="1">
      <alignment horizontal="left" vertical="center"/>
      <protection/>
    </xf>
    <xf numFmtId="0" fontId="14" fillId="0" borderId="11" xfId="0" applyFont="1" applyBorder="1" applyAlignment="1" applyProtection="1">
      <alignment horizontal="left" vertical="center"/>
      <protection/>
    </xf>
    <xf numFmtId="188" fontId="14" fillId="0" borderId="11" xfId="0" applyNumberFormat="1" applyFont="1" applyBorder="1" applyAlignment="1" applyProtection="1">
      <alignment horizontal="right" vertical="center"/>
      <protection/>
    </xf>
    <xf numFmtId="0" fontId="18" fillId="0" borderId="0" xfId="0" applyFont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justify" vertical="center" wrapText="1"/>
    </xf>
    <xf numFmtId="0" fontId="18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top" wrapText="1"/>
    </xf>
    <xf numFmtId="10" fontId="1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 wrapText="1"/>
    </xf>
    <xf numFmtId="10" fontId="0" fillId="0" borderId="10" xfId="0" applyNumberFormat="1" applyBorder="1" applyAlignment="1">
      <alignment horizontal="right" vertical="center" wrapText="1"/>
    </xf>
    <xf numFmtId="188" fontId="2" fillId="0" borderId="11" xfId="40" applyNumberFormat="1" applyFont="1" applyBorder="1" applyAlignment="1" applyProtection="1">
      <alignment horizontal="left" vertical="center" wrapText="1"/>
      <protection/>
    </xf>
    <xf numFmtId="188" fontId="2" fillId="0" borderId="14" xfId="41" applyNumberFormat="1" applyFont="1" applyBorder="1" applyAlignment="1" applyProtection="1">
      <alignment horizontal="left" vertical="center" wrapText="1"/>
      <protection/>
    </xf>
    <xf numFmtId="188" fontId="2" fillId="0" borderId="11" xfId="41" applyNumberFormat="1" applyFont="1" applyBorder="1" applyAlignment="1" applyProtection="1">
      <alignment horizontal="left" vertical="center" wrapText="1"/>
      <protection/>
    </xf>
    <xf numFmtId="188" fontId="16" fillId="0" borderId="11" xfId="42" applyNumberFormat="1" applyFont="1" applyBorder="1" applyAlignment="1" applyProtection="1">
      <alignment horizontal="right" vertical="center"/>
      <protection/>
    </xf>
    <xf numFmtId="0" fontId="12" fillId="0" borderId="11" xfId="42" applyFont="1" applyBorder="1" applyAlignment="1" applyProtection="1">
      <alignment vertical="center"/>
      <protection/>
    </xf>
    <xf numFmtId="189" fontId="0" fillId="0" borderId="0" xfId="0" applyNumberFormat="1" applyFill="1" applyAlignment="1">
      <alignment vertical="center"/>
    </xf>
    <xf numFmtId="189" fontId="0" fillId="0" borderId="10" xfId="0" applyNumberFormat="1" applyFill="1" applyBorder="1" applyAlignment="1">
      <alignment vertical="center"/>
    </xf>
    <xf numFmtId="188" fontId="2" fillId="0" borderId="12" xfId="40" applyNumberFormat="1" applyFont="1" applyBorder="1" applyAlignment="1" applyProtection="1">
      <alignment vertical="center"/>
      <protection/>
    </xf>
    <xf numFmtId="188" fontId="2" fillId="0" borderId="11" xfId="40" applyNumberFormat="1" applyFont="1" applyBorder="1" applyAlignment="1" applyProtection="1">
      <alignment vertical="center"/>
      <protection/>
    </xf>
    <xf numFmtId="188" fontId="2" fillId="0" borderId="10" xfId="40" applyNumberFormat="1" applyFont="1" applyBorder="1" applyAlignment="1" applyProtection="1">
      <alignment vertical="center"/>
      <protection/>
    </xf>
    <xf numFmtId="188" fontId="2" fillId="0" borderId="14" xfId="40" applyNumberFormat="1" applyFont="1" applyBorder="1" applyAlignment="1" applyProtection="1">
      <alignment vertical="center"/>
      <protection/>
    </xf>
    <xf numFmtId="188" fontId="2" fillId="0" borderId="15" xfId="40" applyNumberFormat="1" applyFont="1" applyBorder="1" applyAlignment="1" applyProtection="1">
      <alignment vertical="center"/>
      <protection/>
    </xf>
    <xf numFmtId="188" fontId="2" fillId="0" borderId="16" xfId="40" applyNumberFormat="1" applyFont="1" applyBorder="1" applyAlignment="1" applyProtection="1">
      <alignment vertical="center"/>
      <protection/>
    </xf>
    <xf numFmtId="196" fontId="13" fillId="0" borderId="10" xfId="0" applyNumberFormat="1" applyFont="1" applyFill="1" applyBorder="1" applyAlignment="1">
      <alignment horizontal="center" vertical="center" wrapText="1"/>
    </xf>
    <xf numFmtId="196" fontId="0" fillId="0" borderId="0" xfId="0" applyNumberFormat="1" applyFill="1" applyAlignment="1">
      <alignment horizontal="right" vertical="center"/>
    </xf>
    <xf numFmtId="196" fontId="55" fillId="0" borderId="0" xfId="0" applyNumberFormat="1" applyFont="1" applyFill="1" applyAlignment="1">
      <alignment horizontal="right" vertical="center"/>
    </xf>
    <xf numFmtId="196" fontId="13" fillId="0" borderId="11" xfId="0" applyNumberFormat="1" applyFont="1" applyFill="1" applyBorder="1" applyAlignment="1">
      <alignment horizontal="right" vertical="center"/>
    </xf>
    <xf numFmtId="196" fontId="13" fillId="0" borderId="10" xfId="0" applyNumberFormat="1" applyFont="1" applyFill="1" applyBorder="1" applyAlignment="1">
      <alignment horizontal="right" vertical="center" wrapText="1"/>
    </xf>
    <xf numFmtId="196" fontId="12" fillId="0" borderId="11" xfId="0" applyNumberFormat="1" applyFont="1" applyFill="1" applyBorder="1" applyAlignment="1">
      <alignment horizontal="right" vertical="center" wrapText="1"/>
    </xf>
    <xf numFmtId="196" fontId="13" fillId="0" borderId="11" xfId="0" applyNumberFormat="1" applyFont="1" applyFill="1" applyBorder="1" applyAlignment="1">
      <alignment horizontal="right" vertical="center" wrapText="1"/>
    </xf>
    <xf numFmtId="196" fontId="13" fillId="0" borderId="14" xfId="0" applyNumberFormat="1" applyFont="1" applyFill="1" applyBorder="1" applyAlignment="1">
      <alignment horizontal="right" vertical="center" wrapText="1"/>
    </xf>
    <xf numFmtId="196" fontId="12" fillId="0" borderId="11" xfId="0" applyNumberFormat="1" applyFont="1" applyFill="1" applyBorder="1" applyAlignment="1">
      <alignment horizontal="center" vertical="center" wrapText="1"/>
    </xf>
    <xf numFmtId="196" fontId="12" fillId="0" borderId="11" xfId="0" applyNumberFormat="1" applyFont="1" applyFill="1" applyBorder="1" applyAlignment="1">
      <alignment horizontal="right" vertical="center"/>
    </xf>
    <xf numFmtId="196" fontId="16" fillId="0" borderId="11" xfId="40" applyNumberFormat="1" applyFont="1" applyBorder="1" applyAlignment="1" applyProtection="1">
      <alignment horizontal="right" vertical="center"/>
      <protection/>
    </xf>
    <xf numFmtId="196" fontId="12" fillId="0" borderId="12" xfId="0" applyNumberFormat="1" applyFont="1" applyFill="1" applyBorder="1" applyAlignment="1">
      <alignment horizontal="right" vertical="center" wrapText="1"/>
    </xf>
    <xf numFmtId="196" fontId="55" fillId="0" borderId="0" xfId="0" applyNumberFormat="1" applyFont="1" applyFill="1" applyBorder="1" applyAlignment="1">
      <alignment horizontal="right" vertical="center"/>
    </xf>
    <xf numFmtId="196" fontId="58" fillId="0" borderId="0" xfId="0" applyNumberFormat="1" applyFont="1" applyFill="1" applyBorder="1" applyAlignment="1">
      <alignment horizontal="right" vertical="center"/>
    </xf>
    <xf numFmtId="196" fontId="12" fillId="0" borderId="10" xfId="0" applyNumberFormat="1" applyFont="1" applyFill="1" applyBorder="1" applyAlignment="1" applyProtection="1">
      <alignment horizontal="center" vertical="center" wrapText="1"/>
      <protection/>
    </xf>
    <xf numFmtId="196" fontId="2" fillId="0" borderId="10" xfId="0" applyNumberFormat="1" applyFont="1" applyFill="1" applyBorder="1" applyAlignment="1" applyProtection="1">
      <alignment horizontal="center" vertical="center" wrapText="1"/>
      <protection/>
    </xf>
    <xf numFmtId="196" fontId="61" fillId="0" borderId="10" xfId="0" applyNumberFormat="1" applyFont="1" applyFill="1" applyBorder="1" applyAlignment="1">
      <alignment horizontal="right" vertical="center"/>
    </xf>
    <xf numFmtId="196" fontId="55" fillId="0" borderId="10" xfId="0" applyNumberFormat="1" applyFont="1" applyFill="1" applyBorder="1" applyAlignment="1">
      <alignment vertical="center"/>
    </xf>
    <xf numFmtId="196" fontId="0" fillId="0" borderId="10" xfId="0" applyNumberFormat="1" applyFill="1" applyBorder="1" applyAlignment="1">
      <alignment horizontal="right" vertical="center"/>
    </xf>
    <xf numFmtId="196" fontId="0" fillId="0" borderId="0" xfId="0" applyNumberFormat="1" applyAlignment="1">
      <alignment horizontal="right" vertical="center" wrapText="1"/>
    </xf>
    <xf numFmtId="196" fontId="5" fillId="0" borderId="10" xfId="0" applyNumberFormat="1" applyFont="1" applyBorder="1" applyAlignment="1">
      <alignment horizontal="center" vertical="center" wrapText="1"/>
    </xf>
    <xf numFmtId="196" fontId="4" fillId="0" borderId="10" xfId="0" applyNumberFormat="1" applyFont="1" applyFill="1" applyBorder="1" applyAlignment="1">
      <alignment vertical="center" wrapText="1"/>
    </xf>
    <xf numFmtId="196" fontId="0" fillId="0" borderId="10" xfId="0" applyNumberFormat="1" applyFont="1" applyFill="1" applyBorder="1" applyAlignment="1">
      <alignment vertical="center" wrapText="1"/>
    </xf>
    <xf numFmtId="196" fontId="0" fillId="0" borderId="10" xfId="0" applyNumberFormat="1" applyBorder="1" applyAlignment="1">
      <alignment horizontal="right" vertical="center" wrapText="1"/>
    </xf>
    <xf numFmtId="196" fontId="18" fillId="0" borderId="0" xfId="0" applyNumberFormat="1" applyFont="1" applyFill="1" applyAlignment="1">
      <alignment vertical="center"/>
    </xf>
    <xf numFmtId="196" fontId="0" fillId="0" borderId="0" xfId="0" applyNumberFormat="1" applyFill="1" applyAlignment="1">
      <alignment vertical="center"/>
    </xf>
    <xf numFmtId="196" fontId="15" fillId="0" borderId="10" xfId="0" applyNumberFormat="1" applyFont="1" applyFill="1" applyBorder="1" applyAlignment="1">
      <alignment horizontal="center" vertical="center" wrapText="1"/>
    </xf>
    <xf numFmtId="196" fontId="5" fillId="0" borderId="10" xfId="0" applyNumberFormat="1" applyFont="1" applyFill="1" applyBorder="1" applyAlignment="1">
      <alignment horizontal="center" vertical="center" wrapText="1"/>
    </xf>
    <xf numFmtId="196" fontId="0" fillId="0" borderId="0" xfId="0" applyNumberFormat="1" applyFill="1" applyAlignment="1">
      <alignment horizontal="center" vertical="center"/>
    </xf>
    <xf numFmtId="196" fontId="15" fillId="0" borderId="10" xfId="0" applyNumberFormat="1" applyFont="1" applyFill="1" applyBorder="1" applyAlignment="1">
      <alignment horizontal="center" vertical="center" wrapText="1"/>
    </xf>
    <xf numFmtId="196" fontId="15" fillId="0" borderId="10" xfId="0" applyNumberFormat="1" applyFont="1" applyFill="1" applyBorder="1" applyAlignment="1">
      <alignment horizontal="center" vertical="center" wrapText="1"/>
    </xf>
    <xf numFmtId="196" fontId="5" fillId="0" borderId="10" xfId="0" applyNumberFormat="1" applyFont="1" applyFill="1" applyBorder="1" applyAlignment="1">
      <alignment horizontal="center" vertical="center" wrapText="1"/>
    </xf>
    <xf numFmtId="196" fontId="0" fillId="0" borderId="10" xfId="0" applyNumberFormat="1" applyFill="1" applyBorder="1" applyAlignment="1">
      <alignment horizontal="center" vertical="center"/>
    </xf>
    <xf numFmtId="189" fontId="55" fillId="0" borderId="10" xfId="0" applyNumberFormat="1" applyFont="1" applyFill="1" applyBorder="1" applyAlignment="1">
      <alignment horizontal="right" vertical="center"/>
    </xf>
    <xf numFmtId="189" fontId="55" fillId="0" borderId="0" xfId="0" applyNumberFormat="1" applyFont="1" applyFill="1" applyAlignment="1">
      <alignment horizontal="center" vertical="center"/>
    </xf>
    <xf numFmtId="189" fontId="0" fillId="0" borderId="0" xfId="0" applyNumberFormat="1" applyFont="1" applyFill="1" applyAlignment="1">
      <alignment vertical="center"/>
    </xf>
    <xf numFmtId="189" fontId="5" fillId="0" borderId="10" xfId="0" applyNumberFormat="1" applyFont="1" applyFill="1" applyBorder="1" applyAlignment="1">
      <alignment horizontal="center" vertical="center" wrapText="1"/>
    </xf>
    <xf numFmtId="189" fontId="5" fillId="0" borderId="10" xfId="0" applyNumberFormat="1" applyFont="1" applyFill="1" applyBorder="1" applyAlignment="1">
      <alignment horizontal="right" vertical="center" wrapText="1"/>
    </xf>
    <xf numFmtId="189" fontId="4" fillId="0" borderId="10" xfId="0" applyNumberFormat="1" applyFont="1" applyFill="1" applyBorder="1" applyAlignment="1">
      <alignment horizontal="right" vertical="center" wrapText="1"/>
    </xf>
    <xf numFmtId="189" fontId="1" fillId="0" borderId="17" xfId="0" applyNumberFormat="1" applyFont="1" applyFill="1" applyBorder="1" applyAlignment="1">
      <alignment horizontal="right" vertical="top" wrapText="1"/>
    </xf>
    <xf numFmtId="189" fontId="0" fillId="0" borderId="0" xfId="0" applyNumberFormat="1" applyFont="1" applyFill="1" applyAlignment="1">
      <alignment vertical="center"/>
    </xf>
    <xf numFmtId="189" fontId="0" fillId="0" borderId="0" xfId="0" applyNumberFormat="1" applyFill="1" applyAlignment="1">
      <alignment horizontal="center" vertical="center"/>
    </xf>
    <xf numFmtId="189" fontId="59" fillId="0" borderId="10" xfId="0" applyNumberFormat="1" applyFont="1" applyFill="1" applyBorder="1" applyAlignment="1">
      <alignment horizontal="center" vertical="center" wrapText="1"/>
    </xf>
    <xf numFmtId="189" fontId="60" fillId="0" borderId="10" xfId="0" applyNumberFormat="1" applyFont="1" applyFill="1" applyBorder="1" applyAlignment="1">
      <alignment horizontal="right" vertical="center" wrapText="1"/>
    </xf>
    <xf numFmtId="189" fontId="60" fillId="0" borderId="10" xfId="0" applyNumberFormat="1" applyFont="1" applyFill="1" applyBorder="1" applyAlignment="1">
      <alignment vertical="center" wrapText="1"/>
    </xf>
    <xf numFmtId="189" fontId="62" fillId="0" borderId="10" xfId="0" applyNumberFormat="1" applyFont="1" applyFill="1" applyBorder="1" applyAlignment="1">
      <alignment vertical="center" wrapText="1"/>
    </xf>
    <xf numFmtId="196" fontId="0" fillId="0" borderId="0" xfId="0" applyNumberFormat="1" applyAlignment="1">
      <alignment vertical="center"/>
    </xf>
    <xf numFmtId="196" fontId="11" fillId="0" borderId="0" xfId="0" applyNumberFormat="1" applyFont="1" applyAlignment="1">
      <alignment vertical="center"/>
    </xf>
    <xf numFmtId="196" fontId="63" fillId="0" borderId="10" xfId="0" applyNumberFormat="1" applyFont="1" applyFill="1" applyBorder="1" applyAlignment="1">
      <alignment horizontal="right" vertical="center" wrapText="1"/>
    </xf>
    <xf numFmtId="196" fontId="55" fillId="0" borderId="10" xfId="43" applyNumberFormat="1" applyFont="1" applyFill="1" applyBorder="1">
      <alignment vertical="center"/>
      <protection/>
    </xf>
    <xf numFmtId="196" fontId="63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189" fontId="4" fillId="0" borderId="10" xfId="0" applyNumberFormat="1" applyFont="1" applyFill="1" applyBorder="1" applyAlignment="1">
      <alignment vertical="center" wrapText="1"/>
    </xf>
    <xf numFmtId="189" fontId="1" fillId="0" borderId="17" xfId="0" applyNumberFormat="1" applyFont="1" applyFill="1" applyBorder="1" applyAlignment="1">
      <alignment vertical="top" wrapText="1"/>
    </xf>
    <xf numFmtId="189" fontId="0" fillId="0" borderId="10" xfId="0" applyNumberFormat="1" applyBorder="1" applyAlignment="1">
      <alignment horizontal="right" vertical="center" wrapText="1"/>
    </xf>
    <xf numFmtId="0" fontId="11" fillId="0" borderId="0" xfId="0" applyFont="1" applyFill="1" applyAlignment="1">
      <alignment horizontal="center" vertical="center"/>
    </xf>
    <xf numFmtId="196" fontId="11" fillId="0" borderId="0" xfId="0" applyNumberFormat="1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196" fontId="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196" fontId="12" fillId="0" borderId="12" xfId="0" applyNumberFormat="1" applyFont="1" applyFill="1" applyBorder="1" applyAlignment="1">
      <alignment horizontal="center" vertical="center" wrapText="1"/>
    </xf>
    <xf numFmtId="196" fontId="12" fillId="0" borderId="18" xfId="0" applyNumberFormat="1" applyFont="1" applyFill="1" applyBorder="1" applyAlignment="1">
      <alignment horizontal="center" vertical="center" wrapText="1"/>
    </xf>
    <xf numFmtId="196" fontId="12" fillId="0" borderId="11" xfId="0" applyNumberFormat="1" applyFont="1" applyFill="1" applyBorder="1" applyAlignment="1">
      <alignment horizontal="center" vertical="center" wrapText="1"/>
    </xf>
    <xf numFmtId="0" fontId="61" fillId="0" borderId="16" xfId="0" applyFont="1" applyFill="1" applyBorder="1" applyAlignment="1">
      <alignment horizontal="center" vertical="center"/>
    </xf>
    <xf numFmtId="0" fontId="61" fillId="0" borderId="17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196" fontId="56" fillId="0" borderId="10" xfId="0" applyNumberFormat="1" applyFont="1" applyFill="1" applyBorder="1" applyAlignment="1">
      <alignment horizontal="center" vertical="center" wrapText="1"/>
    </xf>
    <xf numFmtId="196" fontId="14" fillId="0" borderId="10" xfId="0" applyNumberFormat="1" applyFont="1" applyFill="1" applyBorder="1" applyAlignment="1" applyProtection="1">
      <alignment horizontal="center" vertical="center" wrapText="1"/>
      <protection/>
    </xf>
    <xf numFmtId="196" fontId="13" fillId="0" borderId="10" xfId="0" applyNumberFormat="1" applyFont="1" applyFill="1" applyBorder="1" applyAlignment="1" applyProtection="1">
      <alignment horizontal="center" vertical="center" wrapText="1"/>
      <protection/>
    </xf>
    <xf numFmtId="196" fontId="13" fillId="0" borderId="19" xfId="0" applyNumberFormat="1" applyFont="1" applyFill="1" applyBorder="1" applyAlignment="1" applyProtection="1">
      <alignment horizontal="center" vertical="center" wrapText="1"/>
      <protection/>
    </xf>
    <xf numFmtId="196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96" fontId="5" fillId="0" borderId="10" xfId="0" applyNumberFormat="1" applyFont="1" applyBorder="1" applyAlignment="1">
      <alignment horizontal="center" vertical="center" wrapText="1"/>
    </xf>
    <xf numFmtId="196" fontId="5" fillId="0" borderId="10" xfId="0" applyNumberFormat="1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3" fillId="0" borderId="14" xfId="0" applyFont="1" applyBorder="1" applyAlignment="1" applyProtection="1">
      <alignment horizontal="center" vertical="center"/>
      <protection/>
    </xf>
    <xf numFmtId="0" fontId="13" fillId="0" borderId="20" xfId="0" applyFont="1" applyBorder="1" applyAlignment="1" applyProtection="1">
      <alignment horizontal="center" vertical="center"/>
      <protection/>
    </xf>
    <xf numFmtId="0" fontId="15" fillId="0" borderId="10" xfId="0" applyFont="1" applyFill="1" applyBorder="1" applyAlignment="1">
      <alignment horizontal="center" vertical="center" wrapText="1"/>
    </xf>
    <xf numFmtId="196" fontId="15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89" fontId="5" fillId="0" borderId="16" xfId="0" applyNumberFormat="1" applyFont="1" applyFill="1" applyBorder="1" applyAlignment="1">
      <alignment horizontal="center" vertical="center" wrapText="1"/>
    </xf>
    <xf numFmtId="189" fontId="5" fillId="0" borderId="21" xfId="0" applyNumberFormat="1" applyFont="1" applyFill="1" applyBorder="1" applyAlignment="1">
      <alignment horizontal="center" vertical="center" wrapText="1"/>
    </xf>
    <xf numFmtId="189" fontId="5" fillId="0" borderId="17" xfId="0" applyNumberFormat="1" applyFont="1" applyFill="1" applyBorder="1" applyAlignment="1">
      <alignment horizontal="center" vertical="center" wrapText="1"/>
    </xf>
    <xf numFmtId="189" fontId="5" fillId="0" borderId="19" xfId="0" applyNumberFormat="1" applyFont="1" applyFill="1" applyBorder="1" applyAlignment="1">
      <alignment horizontal="center" vertical="center" wrapText="1"/>
    </xf>
    <xf numFmtId="189" fontId="5" fillId="0" borderId="13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89" fontId="5" fillId="0" borderId="10" xfId="0" applyNumberFormat="1" applyFont="1" applyFill="1" applyBorder="1" applyAlignment="1">
      <alignment horizontal="center" vertical="center" wrapText="1"/>
    </xf>
    <xf numFmtId="189" fontId="5" fillId="0" borderId="10" xfId="0" applyNumberFormat="1" applyFont="1" applyFill="1" applyBorder="1" applyAlignment="1">
      <alignment horizontal="center" vertical="center" wrapText="1"/>
    </xf>
    <xf numFmtId="189" fontId="5" fillId="0" borderId="10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96" fontId="60" fillId="0" borderId="19" xfId="0" applyNumberFormat="1" applyFont="1" applyBorder="1" applyAlignment="1">
      <alignment horizontal="center" vertical="center" wrapText="1"/>
    </xf>
    <xf numFmtId="196" fontId="60" fillId="0" borderId="13" xfId="0" applyNumberFormat="1" applyFont="1" applyBorder="1" applyAlignment="1">
      <alignment horizontal="center" vertical="center" wrapText="1"/>
    </xf>
    <xf numFmtId="196" fontId="60" fillId="0" borderId="19" xfId="0" applyNumberFormat="1" applyFont="1" applyFill="1" applyBorder="1" applyAlignment="1">
      <alignment horizontal="center" vertical="center" wrapText="1"/>
    </xf>
    <xf numFmtId="196" fontId="60" fillId="0" borderId="13" xfId="0" applyNumberFormat="1" applyFont="1" applyFill="1" applyBorder="1" applyAlignment="1">
      <alignment horizontal="center" vertical="center" wrapText="1"/>
    </xf>
    <xf numFmtId="196" fontId="11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1" fillId="0" borderId="22" xfId="0" applyFont="1" applyBorder="1" applyAlignment="1">
      <alignment horizontal="center" vertical="center"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"/>
  <sheetViews>
    <sheetView zoomScalePageLayoutView="0" workbookViewId="0" topLeftCell="A1">
      <selection activeCell="E19" sqref="E19"/>
    </sheetView>
  </sheetViews>
  <sheetFormatPr defaultColWidth="9.00390625" defaultRowHeight="14.25"/>
  <cols>
    <col min="1" max="1" width="2.875" style="0" customWidth="1"/>
    <col min="11" max="11" width="16.125" style="0" customWidth="1"/>
    <col min="14" max="14" width="15.00390625" style="0" customWidth="1"/>
  </cols>
  <sheetData>
    <row r="1" spans="2:10" ht="147" customHeight="1">
      <c r="B1" s="2"/>
      <c r="C1" s="2"/>
      <c r="D1" s="2"/>
      <c r="E1" s="2"/>
      <c r="F1" s="2"/>
      <c r="G1" s="2"/>
      <c r="H1" s="2"/>
      <c r="I1" s="2"/>
      <c r="J1" s="2"/>
    </row>
    <row r="2" spans="2:10" ht="164.25" customHeight="1">
      <c r="B2" s="50" t="s">
        <v>220</v>
      </c>
      <c r="C2" s="4"/>
      <c r="D2" s="4"/>
      <c r="E2" s="4"/>
      <c r="F2" s="4"/>
      <c r="G2" s="4"/>
      <c r="H2" s="4"/>
      <c r="I2" s="4"/>
      <c r="J2" s="3"/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8"/>
  <sheetViews>
    <sheetView zoomScalePageLayoutView="0" workbookViewId="0" topLeftCell="A1">
      <selection activeCell="H17" sqref="H17"/>
    </sheetView>
  </sheetViews>
  <sheetFormatPr defaultColWidth="9.00390625" defaultRowHeight="14.25"/>
  <cols>
    <col min="1" max="1" width="9.00390625" style="8" customWidth="1"/>
    <col min="2" max="2" width="9.375" style="8" customWidth="1"/>
    <col min="3" max="3" width="9.50390625" style="8" bestFit="1" customWidth="1"/>
    <col min="4" max="4" width="9.125" style="8" bestFit="1" customWidth="1"/>
    <col min="5" max="5" width="6.125" style="8" customWidth="1"/>
    <col min="6" max="6" width="12.00390625" style="8" customWidth="1"/>
    <col min="7" max="7" width="11.875" style="8" customWidth="1"/>
    <col min="8" max="8" width="8.375" style="8" customWidth="1"/>
    <col min="9" max="9" width="10.375" style="8" customWidth="1"/>
    <col min="10" max="10" width="7.125" style="8" customWidth="1"/>
    <col min="11" max="11" width="6.625" style="8" customWidth="1"/>
    <col min="12" max="12" width="5.50390625" style="8" customWidth="1"/>
    <col min="13" max="13" width="9.00390625" style="8" customWidth="1"/>
    <col min="14" max="14" width="9.125" style="8" bestFit="1" customWidth="1"/>
    <col min="15" max="15" width="7.50390625" style="8" customWidth="1"/>
    <col min="16" max="16" width="6.875" style="8" customWidth="1"/>
    <col min="17" max="17" width="12.75390625" style="8" customWidth="1"/>
    <col min="18" max="16384" width="9.00390625" style="8" customWidth="1"/>
  </cols>
  <sheetData>
    <row r="1" ht="14.25">
      <c r="A1" s="8" t="s">
        <v>110</v>
      </c>
    </row>
    <row r="2" spans="1:17" s="9" customFormat="1" ht="28.5" customHeight="1">
      <c r="A2" s="145" t="s">
        <v>107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</row>
    <row r="3" spans="15:17" s="11" customFormat="1" ht="23.25" customHeight="1">
      <c r="O3" s="40" t="s">
        <v>113</v>
      </c>
      <c r="P3" s="40"/>
      <c r="Q3" s="40"/>
    </row>
    <row r="4" spans="1:17" s="11" customFormat="1" ht="15" customHeight="1">
      <c r="A4" s="190" t="s">
        <v>161</v>
      </c>
      <c r="B4" s="190" t="s">
        <v>182</v>
      </c>
      <c r="C4" s="190"/>
      <c r="D4" s="190"/>
      <c r="E4" s="190" t="s">
        <v>183</v>
      </c>
      <c r="F4" s="190"/>
      <c r="G4" s="190"/>
      <c r="H4" s="190" t="s">
        <v>184</v>
      </c>
      <c r="I4" s="190" t="s">
        <v>185</v>
      </c>
      <c r="J4" s="190" t="s">
        <v>186</v>
      </c>
      <c r="K4" s="190" t="s">
        <v>187</v>
      </c>
      <c r="L4" s="190" t="s">
        <v>188</v>
      </c>
      <c r="M4" s="190"/>
      <c r="N4" s="190"/>
      <c r="O4" s="190" t="s">
        <v>189</v>
      </c>
      <c r="P4" s="190" t="s">
        <v>190</v>
      </c>
      <c r="Q4" s="41"/>
    </row>
    <row r="5" spans="1:17" s="11" customFormat="1" ht="24.75" customHeight="1">
      <c r="A5" s="190"/>
      <c r="B5" s="190" t="s">
        <v>7</v>
      </c>
      <c r="C5" s="190" t="s">
        <v>191</v>
      </c>
      <c r="D5" s="190" t="s">
        <v>192</v>
      </c>
      <c r="E5" s="190" t="s">
        <v>7</v>
      </c>
      <c r="F5" s="38" t="s">
        <v>193</v>
      </c>
      <c r="G5" s="38"/>
      <c r="H5" s="190"/>
      <c r="I5" s="190"/>
      <c r="J5" s="190"/>
      <c r="K5" s="190"/>
      <c r="L5" s="190" t="s">
        <v>7</v>
      </c>
      <c r="M5" s="190" t="s">
        <v>194</v>
      </c>
      <c r="N5" s="190" t="s">
        <v>195</v>
      </c>
      <c r="O5" s="190"/>
      <c r="P5" s="190"/>
      <c r="Q5" s="41"/>
    </row>
    <row r="6" spans="1:17" s="42" customFormat="1" ht="39" customHeight="1">
      <c r="A6" s="190"/>
      <c r="B6" s="190"/>
      <c r="C6" s="190"/>
      <c r="D6" s="190"/>
      <c r="E6" s="190"/>
      <c r="F6" s="190" t="s">
        <v>196</v>
      </c>
      <c r="G6" s="190" t="s">
        <v>119</v>
      </c>
      <c r="H6" s="190"/>
      <c r="I6" s="190"/>
      <c r="J6" s="190"/>
      <c r="K6" s="190"/>
      <c r="L6" s="190"/>
      <c r="M6" s="190"/>
      <c r="N6" s="190"/>
      <c r="O6" s="190"/>
      <c r="P6" s="190"/>
      <c r="Q6" s="41"/>
    </row>
    <row r="7" spans="1:17" s="42" customFormat="1" ht="14.25">
      <c r="A7" s="190"/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41"/>
    </row>
    <row r="8" spans="1:16" s="82" customFormat="1" ht="14.25">
      <c r="A8" s="134">
        <f>B8+E8+H8+I8+J8+K8+L8+O8+P8</f>
        <v>1388.46</v>
      </c>
      <c r="B8" s="134">
        <f>C8+D8</f>
        <v>1388.46</v>
      </c>
      <c r="C8" s="135">
        <v>1388.46</v>
      </c>
      <c r="D8" s="135">
        <v>0</v>
      </c>
      <c r="E8" s="134">
        <f>F8+G8</f>
        <v>0</v>
      </c>
      <c r="F8" s="135">
        <v>0</v>
      </c>
      <c r="G8" s="135">
        <v>0</v>
      </c>
      <c r="H8" s="135">
        <v>0</v>
      </c>
      <c r="I8" s="135">
        <v>0</v>
      </c>
      <c r="J8" s="135">
        <v>0</v>
      </c>
      <c r="K8" s="135">
        <v>0</v>
      </c>
      <c r="L8" s="134">
        <f>M8+N8</f>
        <v>0</v>
      </c>
      <c r="M8" s="135">
        <v>0</v>
      </c>
      <c r="N8" s="135">
        <v>0</v>
      </c>
      <c r="O8" s="135">
        <v>0</v>
      </c>
      <c r="P8" s="135">
        <v>0</v>
      </c>
    </row>
  </sheetData>
  <sheetProtection/>
  <mergeCells count="20">
    <mergeCell ref="L5:L7"/>
    <mergeCell ref="M5:M7"/>
    <mergeCell ref="F6:F7"/>
    <mergeCell ref="G6:G7"/>
    <mergeCell ref="A4:A7"/>
    <mergeCell ref="B4:D4"/>
    <mergeCell ref="E4:G4"/>
    <mergeCell ref="H4:H7"/>
    <mergeCell ref="I4:I7"/>
    <mergeCell ref="J4:J7"/>
    <mergeCell ref="B5:B7"/>
    <mergeCell ref="C5:C7"/>
    <mergeCell ref="D5:D7"/>
    <mergeCell ref="E5:E7"/>
    <mergeCell ref="A2:Q2"/>
    <mergeCell ref="N5:N7"/>
    <mergeCell ref="K4:K7"/>
    <mergeCell ref="L4:N4"/>
    <mergeCell ref="O4:O7"/>
    <mergeCell ref="P4:P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D2" sqref="D2:H2"/>
    </sheetView>
  </sheetViews>
  <sheetFormatPr defaultColWidth="9.00390625" defaultRowHeight="14.25"/>
  <cols>
    <col min="2" max="2" width="36.875" style="0" customWidth="1"/>
    <col min="3" max="3" width="13.50390625" style="136" customWidth="1"/>
    <col min="4" max="4" width="9.00390625" style="136" customWidth="1"/>
    <col min="5" max="5" width="8.875" style="136" customWidth="1"/>
    <col min="6" max="6" width="11.375" style="136" customWidth="1"/>
    <col min="7" max="7" width="15.625" style="136" customWidth="1"/>
    <col min="8" max="8" width="18.75390625" style="136" customWidth="1"/>
    <col min="9" max="9" width="10.375" style="136" customWidth="1"/>
    <col min="10" max="11" width="9.00390625" style="136" customWidth="1"/>
  </cols>
  <sheetData>
    <row r="1" ht="14.25">
      <c r="A1" t="s">
        <v>112</v>
      </c>
    </row>
    <row r="2" spans="3:11" s="7" customFormat="1" ht="36.75" customHeight="1">
      <c r="C2" s="137"/>
      <c r="D2" s="197" t="s">
        <v>111</v>
      </c>
      <c r="E2" s="197"/>
      <c r="F2" s="197"/>
      <c r="G2" s="197"/>
      <c r="H2" s="197"/>
      <c r="I2" s="137"/>
      <c r="J2" s="137"/>
      <c r="K2" s="137"/>
    </row>
    <row r="3" ht="27" customHeight="1">
      <c r="I3" s="136" t="s">
        <v>103</v>
      </c>
    </row>
    <row r="5" spans="1:11" s="43" customFormat="1" ht="27" customHeight="1">
      <c r="A5" s="155" t="s">
        <v>34</v>
      </c>
      <c r="B5" s="155"/>
      <c r="C5" s="195" t="s">
        <v>162</v>
      </c>
      <c r="D5" s="195" t="s">
        <v>197</v>
      </c>
      <c r="E5" s="195" t="s">
        <v>198</v>
      </c>
      <c r="F5" s="195" t="s">
        <v>199</v>
      </c>
      <c r="G5" s="193" t="s">
        <v>108</v>
      </c>
      <c r="H5" s="193" t="s">
        <v>109</v>
      </c>
      <c r="I5" s="193" t="s">
        <v>200</v>
      </c>
      <c r="J5" s="193" t="s">
        <v>201</v>
      </c>
      <c r="K5" s="193" t="s">
        <v>104</v>
      </c>
    </row>
    <row r="6" spans="1:11" s="43" customFormat="1" ht="14.25">
      <c r="A6" s="44" t="s">
        <v>35</v>
      </c>
      <c r="B6" s="44" t="s">
        <v>36</v>
      </c>
      <c r="C6" s="196"/>
      <c r="D6" s="196"/>
      <c r="E6" s="196"/>
      <c r="F6" s="196"/>
      <c r="G6" s="194"/>
      <c r="H6" s="194"/>
      <c r="I6" s="194"/>
      <c r="J6" s="194"/>
      <c r="K6" s="194"/>
    </row>
    <row r="7" spans="1:11" ht="24.75" customHeight="1">
      <c r="A7" s="191" t="s">
        <v>221</v>
      </c>
      <c r="B7" s="192"/>
      <c r="C7" s="138">
        <v>1388.46</v>
      </c>
      <c r="D7" s="138">
        <f aca="true" t="shared" si="0" ref="D7:K7">SUM(D8:D22)</f>
        <v>0</v>
      </c>
      <c r="E7" s="138">
        <f t="shared" si="0"/>
        <v>0</v>
      </c>
      <c r="F7" s="138">
        <f t="shared" si="0"/>
        <v>0</v>
      </c>
      <c r="G7" s="138">
        <f t="shared" si="0"/>
        <v>0</v>
      </c>
      <c r="H7" s="138">
        <f t="shared" si="0"/>
        <v>0</v>
      </c>
      <c r="I7" s="138">
        <f t="shared" si="0"/>
        <v>0</v>
      </c>
      <c r="J7" s="138">
        <f t="shared" si="0"/>
        <v>0</v>
      </c>
      <c r="K7" s="138">
        <f t="shared" si="0"/>
        <v>0</v>
      </c>
    </row>
    <row r="8" spans="1:11" ht="24.75" customHeight="1">
      <c r="A8" s="85" t="s">
        <v>306</v>
      </c>
      <c r="B8" s="87" t="s">
        <v>307</v>
      </c>
      <c r="C8" s="139">
        <v>12.66</v>
      </c>
      <c r="D8" s="140">
        <v>0</v>
      </c>
      <c r="E8" s="140">
        <v>0</v>
      </c>
      <c r="F8" s="140">
        <v>0</v>
      </c>
      <c r="G8" s="140">
        <v>0</v>
      </c>
      <c r="H8" s="140">
        <v>0</v>
      </c>
      <c r="I8" s="140">
        <v>0</v>
      </c>
      <c r="J8" s="140">
        <v>0</v>
      </c>
      <c r="K8" s="140">
        <v>0</v>
      </c>
    </row>
    <row r="9" spans="1:11" ht="24.75" customHeight="1">
      <c r="A9" s="85" t="s">
        <v>308</v>
      </c>
      <c r="B9" s="87" t="s">
        <v>309</v>
      </c>
      <c r="C9" s="139">
        <v>579.503478</v>
      </c>
      <c r="D9" s="140">
        <v>0</v>
      </c>
      <c r="E9" s="140">
        <v>0</v>
      </c>
      <c r="F9" s="140">
        <v>0</v>
      </c>
      <c r="G9" s="140">
        <v>0</v>
      </c>
      <c r="H9" s="140">
        <v>0</v>
      </c>
      <c r="I9" s="140">
        <v>0</v>
      </c>
      <c r="J9" s="140">
        <v>0</v>
      </c>
      <c r="K9" s="140">
        <v>0</v>
      </c>
    </row>
    <row r="10" spans="1:11" ht="24.75" customHeight="1">
      <c r="A10" s="85" t="s">
        <v>310</v>
      </c>
      <c r="B10" s="87" t="s">
        <v>311</v>
      </c>
      <c r="C10" s="139">
        <v>5</v>
      </c>
      <c r="D10" s="140">
        <v>0</v>
      </c>
      <c r="E10" s="140">
        <v>0</v>
      </c>
      <c r="F10" s="140">
        <v>0</v>
      </c>
      <c r="G10" s="140">
        <v>0</v>
      </c>
      <c r="H10" s="140">
        <v>0</v>
      </c>
      <c r="I10" s="140">
        <v>0</v>
      </c>
      <c r="J10" s="140">
        <v>0</v>
      </c>
      <c r="K10" s="140">
        <v>0</v>
      </c>
    </row>
    <row r="11" spans="1:11" ht="24.75" customHeight="1">
      <c r="A11" s="85" t="s">
        <v>312</v>
      </c>
      <c r="B11" s="87" t="s">
        <v>313</v>
      </c>
      <c r="C11" s="139">
        <v>131.142209</v>
      </c>
      <c r="D11" s="140">
        <v>0</v>
      </c>
      <c r="E11" s="140">
        <v>0</v>
      </c>
      <c r="F11" s="140">
        <v>0</v>
      </c>
      <c r="G11" s="140">
        <v>0</v>
      </c>
      <c r="H11" s="140">
        <v>0</v>
      </c>
      <c r="I11" s="140">
        <v>0</v>
      </c>
      <c r="J11" s="140">
        <v>0</v>
      </c>
      <c r="K11" s="140">
        <v>0</v>
      </c>
    </row>
    <row r="12" spans="1:11" ht="24.75" customHeight="1">
      <c r="A12" s="85" t="s">
        <v>314</v>
      </c>
      <c r="B12" s="87" t="s">
        <v>315</v>
      </c>
      <c r="C12" s="139">
        <v>4</v>
      </c>
      <c r="D12" s="140">
        <v>0</v>
      </c>
      <c r="E12" s="140">
        <v>0</v>
      </c>
      <c r="F12" s="140">
        <v>0</v>
      </c>
      <c r="G12" s="140">
        <v>0</v>
      </c>
      <c r="H12" s="140">
        <v>0</v>
      </c>
      <c r="I12" s="140">
        <v>0</v>
      </c>
      <c r="J12" s="140">
        <v>0</v>
      </c>
      <c r="K12" s="140">
        <v>0</v>
      </c>
    </row>
    <row r="13" spans="1:11" ht="24.75" customHeight="1">
      <c r="A13" s="85" t="s">
        <v>316</v>
      </c>
      <c r="B13" s="87" t="s">
        <v>317</v>
      </c>
      <c r="C13" s="139">
        <v>5</v>
      </c>
      <c r="D13" s="140">
        <v>0</v>
      </c>
      <c r="E13" s="140">
        <v>0</v>
      </c>
      <c r="F13" s="140">
        <v>0</v>
      </c>
      <c r="G13" s="140">
        <v>0</v>
      </c>
      <c r="H13" s="140">
        <v>0</v>
      </c>
      <c r="I13" s="140">
        <v>0</v>
      </c>
      <c r="J13" s="140">
        <v>0</v>
      </c>
      <c r="K13" s="140">
        <v>0</v>
      </c>
    </row>
    <row r="14" spans="1:11" ht="24.75" customHeight="1">
      <c r="A14" s="85" t="s">
        <v>318</v>
      </c>
      <c r="B14" s="87" t="s">
        <v>319</v>
      </c>
      <c r="C14" s="139">
        <v>22.39</v>
      </c>
      <c r="D14" s="140">
        <v>0</v>
      </c>
      <c r="E14" s="140">
        <v>0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</row>
    <row r="15" spans="1:11" ht="24.75" customHeight="1">
      <c r="A15" s="85" t="s">
        <v>320</v>
      </c>
      <c r="B15" s="87" t="s">
        <v>321</v>
      </c>
      <c r="C15" s="139">
        <v>19.0535</v>
      </c>
      <c r="D15" s="140">
        <v>0</v>
      </c>
      <c r="E15" s="140">
        <v>0</v>
      </c>
      <c r="F15" s="140">
        <v>0</v>
      </c>
      <c r="G15" s="140">
        <v>0</v>
      </c>
      <c r="H15" s="140">
        <v>0</v>
      </c>
      <c r="I15" s="140">
        <v>0</v>
      </c>
      <c r="J15" s="140">
        <v>0</v>
      </c>
      <c r="K15" s="140">
        <v>0</v>
      </c>
    </row>
    <row r="16" spans="1:11" ht="24.75" customHeight="1">
      <c r="A16" s="85" t="s">
        <v>322</v>
      </c>
      <c r="B16" s="87" t="s">
        <v>323</v>
      </c>
      <c r="C16" s="139">
        <v>51.402112</v>
      </c>
      <c r="D16" s="140">
        <v>0</v>
      </c>
      <c r="E16" s="140">
        <v>0</v>
      </c>
      <c r="F16" s="140">
        <v>0</v>
      </c>
      <c r="G16" s="140">
        <v>0</v>
      </c>
      <c r="H16" s="140">
        <v>0</v>
      </c>
      <c r="I16" s="140">
        <v>0</v>
      </c>
      <c r="J16" s="140">
        <v>0</v>
      </c>
      <c r="K16" s="140">
        <v>0</v>
      </c>
    </row>
    <row r="17" spans="1:11" ht="24.75" customHeight="1">
      <c r="A17" s="85" t="s">
        <v>324</v>
      </c>
      <c r="B17" s="87" t="s">
        <v>325</v>
      </c>
      <c r="C17" s="139">
        <v>25.701056</v>
      </c>
      <c r="D17" s="140">
        <v>0</v>
      </c>
      <c r="E17" s="140">
        <v>0</v>
      </c>
      <c r="F17" s="140">
        <v>0</v>
      </c>
      <c r="G17" s="140">
        <v>0</v>
      </c>
      <c r="H17" s="140">
        <v>0</v>
      </c>
      <c r="I17" s="140">
        <v>0</v>
      </c>
      <c r="J17" s="140">
        <v>0</v>
      </c>
      <c r="K17" s="140">
        <v>0</v>
      </c>
    </row>
    <row r="18" spans="1:11" ht="24.75" customHeight="1">
      <c r="A18" s="85" t="s">
        <v>326</v>
      </c>
      <c r="B18" s="87" t="s">
        <v>327</v>
      </c>
      <c r="C18" s="139">
        <v>18.832</v>
      </c>
      <c r="D18" s="140">
        <v>0</v>
      </c>
      <c r="E18" s="140">
        <v>0</v>
      </c>
      <c r="F18" s="140">
        <v>0</v>
      </c>
      <c r="G18" s="140">
        <v>0</v>
      </c>
      <c r="H18" s="140">
        <v>0</v>
      </c>
      <c r="I18" s="140">
        <v>0</v>
      </c>
      <c r="J18" s="140">
        <v>0</v>
      </c>
      <c r="K18" s="140">
        <v>0</v>
      </c>
    </row>
    <row r="19" spans="1:11" ht="24.75" customHeight="1">
      <c r="A19" s="85" t="s">
        <v>328</v>
      </c>
      <c r="B19" s="87" t="s">
        <v>329</v>
      </c>
      <c r="C19" s="139">
        <v>11.995</v>
      </c>
      <c r="D19" s="140">
        <v>0</v>
      </c>
      <c r="E19" s="140">
        <v>0</v>
      </c>
      <c r="F19" s="140">
        <v>0</v>
      </c>
      <c r="G19" s="140">
        <v>0</v>
      </c>
      <c r="H19" s="140">
        <v>0</v>
      </c>
      <c r="I19" s="140">
        <v>0</v>
      </c>
      <c r="J19" s="140">
        <v>0</v>
      </c>
      <c r="K19" s="140">
        <v>0</v>
      </c>
    </row>
    <row r="20" spans="1:11" ht="24.75" customHeight="1">
      <c r="A20" s="85" t="s">
        <v>330</v>
      </c>
      <c r="B20" s="87" t="s">
        <v>331</v>
      </c>
      <c r="C20" s="139">
        <v>25.701056</v>
      </c>
      <c r="D20" s="140">
        <v>0</v>
      </c>
      <c r="E20" s="140">
        <v>0</v>
      </c>
      <c r="F20" s="140">
        <v>0</v>
      </c>
      <c r="G20" s="140">
        <v>0</v>
      </c>
      <c r="H20" s="140">
        <v>0</v>
      </c>
      <c r="I20" s="140">
        <v>0</v>
      </c>
      <c r="J20" s="140">
        <v>0</v>
      </c>
      <c r="K20" s="140">
        <v>0</v>
      </c>
    </row>
    <row r="21" spans="1:11" ht="24.75" customHeight="1">
      <c r="A21" s="85" t="s">
        <v>332</v>
      </c>
      <c r="B21" s="87" t="s">
        <v>333</v>
      </c>
      <c r="C21" s="139">
        <v>19.663754</v>
      </c>
      <c r="D21" s="140">
        <v>0</v>
      </c>
      <c r="E21" s="140">
        <v>0</v>
      </c>
      <c r="F21" s="140">
        <v>0</v>
      </c>
      <c r="G21" s="140">
        <v>0</v>
      </c>
      <c r="H21" s="140">
        <v>0</v>
      </c>
      <c r="I21" s="140">
        <v>0</v>
      </c>
      <c r="J21" s="140">
        <v>0</v>
      </c>
      <c r="K21" s="140">
        <v>0</v>
      </c>
    </row>
    <row r="22" spans="1:11" ht="24.75" customHeight="1">
      <c r="A22" s="84" t="s">
        <v>334</v>
      </c>
      <c r="B22" s="88" t="s">
        <v>335</v>
      </c>
      <c r="C22" s="139">
        <v>11.2</v>
      </c>
      <c r="D22" s="140">
        <v>0</v>
      </c>
      <c r="E22" s="140">
        <v>0</v>
      </c>
      <c r="F22" s="140">
        <v>0</v>
      </c>
      <c r="G22" s="140">
        <v>0</v>
      </c>
      <c r="H22" s="140">
        <v>0</v>
      </c>
      <c r="I22" s="140">
        <v>0</v>
      </c>
      <c r="J22" s="140">
        <v>0</v>
      </c>
      <c r="K22" s="140">
        <v>0</v>
      </c>
    </row>
    <row r="23" spans="1:11" ht="15">
      <c r="A23" s="86" t="s">
        <v>336</v>
      </c>
      <c r="B23" s="89" t="s">
        <v>337</v>
      </c>
      <c r="C23" s="139">
        <v>345.741637</v>
      </c>
      <c r="D23" s="140">
        <v>0</v>
      </c>
      <c r="E23" s="140">
        <v>0</v>
      </c>
      <c r="F23" s="140">
        <v>0</v>
      </c>
      <c r="G23" s="140">
        <v>0</v>
      </c>
      <c r="H23" s="140">
        <v>0</v>
      </c>
      <c r="I23" s="140">
        <v>0</v>
      </c>
      <c r="J23" s="140">
        <v>0</v>
      </c>
      <c r="K23" s="140">
        <v>0</v>
      </c>
    </row>
    <row r="24" spans="1:11" ht="15">
      <c r="A24" s="86" t="s">
        <v>338</v>
      </c>
      <c r="B24" s="89" t="s">
        <v>339</v>
      </c>
      <c r="C24" s="139">
        <v>22.39</v>
      </c>
      <c r="D24" s="140">
        <v>0</v>
      </c>
      <c r="E24" s="140">
        <v>0</v>
      </c>
      <c r="F24" s="140">
        <v>0</v>
      </c>
      <c r="G24" s="140">
        <v>0</v>
      </c>
      <c r="H24" s="140">
        <v>0</v>
      </c>
      <c r="I24" s="140">
        <v>0</v>
      </c>
      <c r="J24" s="140">
        <v>0</v>
      </c>
      <c r="K24" s="140">
        <v>0</v>
      </c>
    </row>
    <row r="25" spans="1:11" ht="15">
      <c r="A25" s="86" t="s">
        <v>340</v>
      </c>
      <c r="B25" s="89" t="s">
        <v>341</v>
      </c>
      <c r="C25" s="139">
        <v>44.924124</v>
      </c>
      <c r="D25" s="140">
        <v>0</v>
      </c>
      <c r="E25" s="140">
        <v>0</v>
      </c>
      <c r="F25" s="140">
        <v>0</v>
      </c>
      <c r="G25" s="140">
        <v>0</v>
      </c>
      <c r="H25" s="140">
        <v>0</v>
      </c>
      <c r="I25" s="140">
        <v>0</v>
      </c>
      <c r="J25" s="140">
        <v>0</v>
      </c>
      <c r="K25" s="140">
        <v>0</v>
      </c>
    </row>
    <row r="26" spans="1:11" ht="15">
      <c r="A26" s="86" t="s">
        <v>342</v>
      </c>
      <c r="B26" s="89" t="s">
        <v>343</v>
      </c>
      <c r="C26" s="139">
        <v>32.160874</v>
      </c>
      <c r="D26" s="140">
        <v>0</v>
      </c>
      <c r="E26" s="140">
        <v>0</v>
      </c>
      <c r="F26" s="140">
        <v>0</v>
      </c>
      <c r="G26" s="140">
        <v>0</v>
      </c>
      <c r="H26" s="140">
        <v>0</v>
      </c>
      <c r="I26" s="140">
        <v>0</v>
      </c>
      <c r="J26" s="140">
        <v>0</v>
      </c>
      <c r="K26" s="140">
        <v>0</v>
      </c>
    </row>
  </sheetData>
  <sheetProtection/>
  <mergeCells count="12">
    <mergeCell ref="D2:H2"/>
    <mergeCell ref="A5:B5"/>
    <mergeCell ref="I5:I6"/>
    <mergeCell ref="J5:J6"/>
    <mergeCell ref="A7:B7"/>
    <mergeCell ref="K5:K6"/>
    <mergeCell ref="C5:C6"/>
    <mergeCell ref="D5:D6"/>
    <mergeCell ref="E5:E6"/>
    <mergeCell ref="F5:F6"/>
    <mergeCell ref="G5:G6"/>
    <mergeCell ref="H5:H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17"/>
  <sheetViews>
    <sheetView zoomScalePageLayoutView="0" workbookViewId="0" topLeftCell="A7">
      <selection activeCell="A18" sqref="A18"/>
    </sheetView>
  </sheetViews>
  <sheetFormatPr defaultColWidth="9.00390625" defaultRowHeight="14.25"/>
  <cols>
    <col min="1" max="1" width="8.375" style="0" customWidth="1"/>
    <col min="2" max="2" width="7.75390625" style="0" customWidth="1"/>
    <col min="3" max="3" width="5.50390625" style="0" customWidth="1"/>
    <col min="4" max="4" width="4.25390625" style="0" customWidth="1"/>
    <col min="5" max="9" width="5.625" style="0" customWidth="1"/>
    <col min="10" max="10" width="6.125" style="0" customWidth="1"/>
    <col min="11" max="11" width="4.875" style="0" customWidth="1"/>
    <col min="12" max="27" width="6.375" style="0" customWidth="1"/>
  </cols>
  <sheetData>
    <row r="1" ht="14.25">
      <c r="A1" t="s">
        <v>265</v>
      </c>
    </row>
    <row r="2" spans="1:27" s="7" customFormat="1" ht="32.25" customHeight="1">
      <c r="A2" s="198" t="s">
        <v>116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</row>
    <row r="3" spans="1:26" s="17" customFormat="1" ht="21.75" customHeight="1">
      <c r="A3" s="16"/>
      <c r="B3" s="16"/>
      <c r="C3" s="16"/>
      <c r="D3" s="16"/>
      <c r="E3" s="16"/>
      <c r="F3" s="16"/>
      <c r="G3" s="16"/>
      <c r="W3" s="199" t="s">
        <v>208</v>
      </c>
      <c r="X3" s="199"/>
      <c r="Y3" s="199"/>
      <c r="Z3" s="199"/>
    </row>
    <row r="4" spans="1:27" s="15" customFormat="1" ht="45.75" customHeight="1">
      <c r="A4" s="200" t="s">
        <v>202</v>
      </c>
      <c r="B4" s="200"/>
      <c r="C4" s="201" t="s">
        <v>1</v>
      </c>
      <c r="D4" s="201" t="s">
        <v>203</v>
      </c>
      <c r="E4" s="201"/>
      <c r="F4" s="201"/>
      <c r="G4" s="201"/>
      <c r="H4" s="201"/>
      <c r="I4" s="201"/>
      <c r="J4" s="201"/>
      <c r="K4" s="201"/>
      <c r="L4" s="201" t="s">
        <v>204</v>
      </c>
      <c r="M4" s="201"/>
      <c r="N4" s="201"/>
      <c r="O4" s="201"/>
      <c r="P4" s="201"/>
      <c r="Q4" s="201"/>
      <c r="R4" s="201"/>
      <c r="S4" s="201"/>
      <c r="T4" s="201" t="s">
        <v>205</v>
      </c>
      <c r="U4" s="201"/>
      <c r="V4" s="201"/>
      <c r="W4" s="201"/>
      <c r="X4" s="201"/>
      <c r="Y4" s="201"/>
      <c r="Z4" s="201"/>
      <c r="AA4" s="201"/>
    </row>
    <row r="5" spans="1:27" s="15" customFormat="1" ht="29.25" customHeight="1">
      <c r="A5" s="200" t="s">
        <v>35</v>
      </c>
      <c r="B5" s="200" t="s">
        <v>36</v>
      </c>
      <c r="C5" s="201"/>
      <c r="D5" s="201" t="s">
        <v>38</v>
      </c>
      <c r="E5" s="200" t="s">
        <v>206</v>
      </c>
      <c r="F5" s="200"/>
      <c r="G5" s="200"/>
      <c r="H5" s="200" t="s">
        <v>8</v>
      </c>
      <c r="I5" s="200"/>
      <c r="J5" s="200"/>
      <c r="K5" s="200" t="s">
        <v>207</v>
      </c>
      <c r="L5" s="201" t="s">
        <v>38</v>
      </c>
      <c r="M5" s="200" t="s">
        <v>206</v>
      </c>
      <c r="N5" s="200"/>
      <c r="O5" s="200"/>
      <c r="P5" s="200" t="s">
        <v>8</v>
      </c>
      <c r="Q5" s="200"/>
      <c r="R5" s="200"/>
      <c r="S5" s="200" t="s">
        <v>207</v>
      </c>
      <c r="T5" s="201" t="s">
        <v>38</v>
      </c>
      <c r="U5" s="200" t="s">
        <v>206</v>
      </c>
      <c r="V5" s="200"/>
      <c r="W5" s="200"/>
      <c r="X5" s="200" t="s">
        <v>8</v>
      </c>
      <c r="Y5" s="200"/>
      <c r="Z5" s="200"/>
      <c r="AA5" s="200" t="s">
        <v>207</v>
      </c>
    </row>
    <row r="6" spans="1:27" s="15" customFormat="1" ht="24" customHeight="1">
      <c r="A6" s="200"/>
      <c r="B6" s="200"/>
      <c r="C6" s="201"/>
      <c r="D6" s="201"/>
      <c r="E6" s="47" t="s">
        <v>7</v>
      </c>
      <c r="F6" s="47" t="s">
        <v>39</v>
      </c>
      <c r="G6" s="47" t="s">
        <v>40</v>
      </c>
      <c r="H6" s="47" t="s">
        <v>7</v>
      </c>
      <c r="I6" s="47" t="s">
        <v>39</v>
      </c>
      <c r="J6" s="47" t="s">
        <v>40</v>
      </c>
      <c r="K6" s="200"/>
      <c r="L6" s="201"/>
      <c r="M6" s="47" t="s">
        <v>7</v>
      </c>
      <c r="N6" s="47" t="s">
        <v>39</v>
      </c>
      <c r="O6" s="47" t="s">
        <v>40</v>
      </c>
      <c r="P6" s="47" t="s">
        <v>7</v>
      </c>
      <c r="Q6" s="47" t="s">
        <v>39</v>
      </c>
      <c r="R6" s="47" t="s">
        <v>40</v>
      </c>
      <c r="S6" s="200"/>
      <c r="T6" s="201"/>
      <c r="U6" s="47" t="s">
        <v>7</v>
      </c>
      <c r="V6" s="47" t="s">
        <v>39</v>
      </c>
      <c r="W6" s="47" t="s">
        <v>40</v>
      </c>
      <c r="X6" s="47" t="s">
        <v>7</v>
      </c>
      <c r="Y6" s="47" t="s">
        <v>39</v>
      </c>
      <c r="Z6" s="47" t="s">
        <v>40</v>
      </c>
      <c r="AA6" s="200"/>
    </row>
    <row r="7" spans="1:27" s="8" customFormat="1" ht="24.75" customHeight="1">
      <c r="A7" s="202" t="s">
        <v>221</v>
      </c>
      <c r="B7" s="203"/>
      <c r="C7" s="19">
        <f>SUM(C8:C16)</f>
        <v>0</v>
      </c>
      <c r="D7" s="19">
        <f aca="true" t="shared" si="0" ref="D7:AA7">SUM(D8:D16)</f>
        <v>0</v>
      </c>
      <c r="E7" s="19">
        <f t="shared" si="0"/>
        <v>0</v>
      </c>
      <c r="F7" s="19">
        <f t="shared" si="0"/>
        <v>0</v>
      </c>
      <c r="G7" s="19">
        <f t="shared" si="0"/>
        <v>0</v>
      </c>
      <c r="H7" s="19">
        <f t="shared" si="0"/>
        <v>0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19">
        <f t="shared" si="0"/>
        <v>0</v>
      </c>
      <c r="P7" s="19">
        <f t="shared" si="0"/>
        <v>0</v>
      </c>
      <c r="Q7" s="19">
        <f t="shared" si="0"/>
        <v>0</v>
      </c>
      <c r="R7" s="19">
        <f t="shared" si="0"/>
        <v>0</v>
      </c>
      <c r="S7" s="19">
        <f t="shared" si="0"/>
        <v>0</v>
      </c>
      <c r="T7" s="19">
        <f t="shared" si="0"/>
        <v>0</v>
      </c>
      <c r="U7" s="19">
        <f t="shared" si="0"/>
        <v>0</v>
      </c>
      <c r="V7" s="19">
        <f t="shared" si="0"/>
        <v>0</v>
      </c>
      <c r="W7" s="19">
        <f t="shared" si="0"/>
        <v>0</v>
      </c>
      <c r="X7" s="19">
        <f t="shared" si="0"/>
        <v>0</v>
      </c>
      <c r="Y7" s="19">
        <f t="shared" si="0"/>
        <v>0</v>
      </c>
      <c r="Z7" s="19">
        <f t="shared" si="0"/>
        <v>0</v>
      </c>
      <c r="AA7" s="19">
        <f t="shared" si="0"/>
        <v>0</v>
      </c>
    </row>
    <row r="8" spans="1:27" s="8" customFormat="1" ht="24.75" customHeight="1">
      <c r="A8" s="19"/>
      <c r="B8" s="19"/>
      <c r="C8" s="19">
        <f aca="true" t="shared" si="1" ref="C8:C16">D8+L8+T8</f>
        <v>0</v>
      </c>
      <c r="D8" s="19">
        <f aca="true" t="shared" si="2" ref="D8:D16">E8+H8+K8</f>
        <v>0</v>
      </c>
      <c r="E8" s="19">
        <f aca="true" t="shared" si="3" ref="E8:E16">F8+G8</f>
        <v>0</v>
      </c>
      <c r="F8" s="19"/>
      <c r="G8" s="19"/>
      <c r="H8" s="19">
        <f aca="true" t="shared" si="4" ref="H8:H16">I8+J8</f>
        <v>0</v>
      </c>
      <c r="I8" s="19"/>
      <c r="J8" s="19"/>
      <c r="K8" s="19"/>
      <c r="L8" s="19">
        <f aca="true" t="shared" si="5" ref="L8:L16">M8+P8+S8</f>
        <v>0</v>
      </c>
      <c r="M8" s="19">
        <f aca="true" t="shared" si="6" ref="M8:M16">N8+O8</f>
        <v>0</v>
      </c>
      <c r="N8" s="19"/>
      <c r="O8" s="19"/>
      <c r="P8" s="19">
        <f aca="true" t="shared" si="7" ref="P8:P16">Q8+R8</f>
        <v>0</v>
      </c>
      <c r="Q8" s="19"/>
      <c r="R8" s="19"/>
      <c r="S8" s="19"/>
      <c r="T8" s="19">
        <f aca="true" t="shared" si="8" ref="T8:T16">U8+X8+AA8</f>
        <v>0</v>
      </c>
      <c r="U8" s="19">
        <f aca="true" t="shared" si="9" ref="U8:U16">V8+W8</f>
        <v>0</v>
      </c>
      <c r="V8" s="19"/>
      <c r="W8" s="19"/>
      <c r="X8" s="19">
        <f aca="true" t="shared" si="10" ref="X8:X16">Y8+Z8</f>
        <v>0</v>
      </c>
      <c r="Y8" s="19"/>
      <c r="Z8" s="19"/>
      <c r="AA8" s="19"/>
    </row>
    <row r="9" spans="1:27" s="8" customFormat="1" ht="24.75" customHeight="1">
      <c r="A9" s="19"/>
      <c r="B9" s="19"/>
      <c r="C9" s="19">
        <f t="shared" si="1"/>
        <v>0</v>
      </c>
      <c r="D9" s="19">
        <f t="shared" si="2"/>
        <v>0</v>
      </c>
      <c r="E9" s="19">
        <f t="shared" si="3"/>
        <v>0</v>
      </c>
      <c r="F9" s="19"/>
      <c r="G9" s="19"/>
      <c r="H9" s="19">
        <f t="shared" si="4"/>
        <v>0</v>
      </c>
      <c r="I9" s="19"/>
      <c r="J9" s="19"/>
      <c r="K9" s="19"/>
      <c r="L9" s="19">
        <f t="shared" si="5"/>
        <v>0</v>
      </c>
      <c r="M9" s="19">
        <f t="shared" si="6"/>
        <v>0</v>
      </c>
      <c r="N9" s="19"/>
      <c r="O9" s="19"/>
      <c r="P9" s="19">
        <f t="shared" si="7"/>
        <v>0</v>
      </c>
      <c r="Q9" s="19"/>
      <c r="R9" s="19"/>
      <c r="S9" s="19"/>
      <c r="T9" s="19">
        <f t="shared" si="8"/>
        <v>0</v>
      </c>
      <c r="U9" s="19">
        <f t="shared" si="9"/>
        <v>0</v>
      </c>
      <c r="V9" s="19"/>
      <c r="W9" s="19"/>
      <c r="X9" s="19">
        <f t="shared" si="10"/>
        <v>0</v>
      </c>
      <c r="Y9" s="19"/>
      <c r="Z9" s="19"/>
      <c r="AA9" s="19"/>
    </row>
    <row r="10" spans="1:27" s="8" customFormat="1" ht="24.75" customHeight="1">
      <c r="A10" s="19"/>
      <c r="B10" s="19"/>
      <c r="C10" s="19">
        <f t="shared" si="1"/>
        <v>0</v>
      </c>
      <c r="D10" s="19">
        <f t="shared" si="2"/>
        <v>0</v>
      </c>
      <c r="E10" s="19">
        <f t="shared" si="3"/>
        <v>0</v>
      </c>
      <c r="F10" s="19"/>
      <c r="G10" s="19"/>
      <c r="H10" s="19">
        <f t="shared" si="4"/>
        <v>0</v>
      </c>
      <c r="I10" s="19"/>
      <c r="J10" s="19"/>
      <c r="K10" s="19"/>
      <c r="L10" s="19">
        <f t="shared" si="5"/>
        <v>0</v>
      </c>
      <c r="M10" s="19">
        <f t="shared" si="6"/>
        <v>0</v>
      </c>
      <c r="N10" s="19"/>
      <c r="O10" s="19"/>
      <c r="P10" s="19">
        <f t="shared" si="7"/>
        <v>0</v>
      </c>
      <c r="Q10" s="19"/>
      <c r="R10" s="19"/>
      <c r="S10" s="19"/>
      <c r="T10" s="19">
        <f t="shared" si="8"/>
        <v>0</v>
      </c>
      <c r="U10" s="19">
        <f t="shared" si="9"/>
        <v>0</v>
      </c>
      <c r="V10" s="19"/>
      <c r="W10" s="19"/>
      <c r="X10" s="19">
        <f t="shared" si="10"/>
        <v>0</v>
      </c>
      <c r="Y10" s="19"/>
      <c r="Z10" s="19"/>
      <c r="AA10" s="19"/>
    </row>
    <row r="11" spans="1:27" s="8" customFormat="1" ht="24.75" customHeight="1">
      <c r="A11" s="19"/>
      <c r="B11" s="19"/>
      <c r="C11" s="19">
        <f t="shared" si="1"/>
        <v>0</v>
      </c>
      <c r="D11" s="19">
        <f t="shared" si="2"/>
        <v>0</v>
      </c>
      <c r="E11" s="19">
        <f t="shared" si="3"/>
        <v>0</v>
      </c>
      <c r="F11" s="19"/>
      <c r="G11" s="19"/>
      <c r="H11" s="19">
        <f t="shared" si="4"/>
        <v>0</v>
      </c>
      <c r="I11" s="19"/>
      <c r="J11" s="19"/>
      <c r="K11" s="19"/>
      <c r="L11" s="19">
        <f t="shared" si="5"/>
        <v>0</v>
      </c>
      <c r="M11" s="19">
        <f t="shared" si="6"/>
        <v>0</v>
      </c>
      <c r="N11" s="19"/>
      <c r="O11" s="19"/>
      <c r="P11" s="19">
        <f t="shared" si="7"/>
        <v>0</v>
      </c>
      <c r="Q11" s="19"/>
      <c r="R11" s="19"/>
      <c r="S11" s="19"/>
      <c r="T11" s="19">
        <f t="shared" si="8"/>
        <v>0</v>
      </c>
      <c r="U11" s="19">
        <f t="shared" si="9"/>
        <v>0</v>
      </c>
      <c r="V11" s="19"/>
      <c r="W11" s="19"/>
      <c r="X11" s="19">
        <f t="shared" si="10"/>
        <v>0</v>
      </c>
      <c r="Y11" s="19"/>
      <c r="Z11" s="19"/>
      <c r="AA11" s="19"/>
    </row>
    <row r="12" spans="1:27" s="8" customFormat="1" ht="24.75" customHeight="1">
      <c r="A12" s="19"/>
      <c r="B12" s="19"/>
      <c r="C12" s="19">
        <f t="shared" si="1"/>
        <v>0</v>
      </c>
      <c r="D12" s="19">
        <f t="shared" si="2"/>
        <v>0</v>
      </c>
      <c r="E12" s="19">
        <f t="shared" si="3"/>
        <v>0</v>
      </c>
      <c r="F12" s="19"/>
      <c r="G12" s="19"/>
      <c r="H12" s="19">
        <f t="shared" si="4"/>
        <v>0</v>
      </c>
      <c r="I12" s="19"/>
      <c r="J12" s="19"/>
      <c r="K12" s="19"/>
      <c r="L12" s="19">
        <f t="shared" si="5"/>
        <v>0</v>
      </c>
      <c r="M12" s="19">
        <f t="shared" si="6"/>
        <v>0</v>
      </c>
      <c r="N12" s="19"/>
      <c r="O12" s="19"/>
      <c r="P12" s="19">
        <f t="shared" si="7"/>
        <v>0</v>
      </c>
      <c r="Q12" s="19"/>
      <c r="R12" s="19"/>
      <c r="S12" s="19"/>
      <c r="T12" s="19">
        <f t="shared" si="8"/>
        <v>0</v>
      </c>
      <c r="U12" s="19">
        <f t="shared" si="9"/>
        <v>0</v>
      </c>
      <c r="V12" s="19"/>
      <c r="W12" s="19"/>
      <c r="X12" s="19">
        <f t="shared" si="10"/>
        <v>0</v>
      </c>
      <c r="Y12" s="19"/>
      <c r="Z12" s="19"/>
      <c r="AA12" s="19"/>
    </row>
    <row r="13" spans="1:27" s="8" customFormat="1" ht="24.75" customHeight="1">
      <c r="A13" s="19"/>
      <c r="B13" s="19"/>
      <c r="C13" s="19">
        <f t="shared" si="1"/>
        <v>0</v>
      </c>
      <c r="D13" s="19">
        <f t="shared" si="2"/>
        <v>0</v>
      </c>
      <c r="E13" s="19">
        <f t="shared" si="3"/>
        <v>0</v>
      </c>
      <c r="F13" s="19"/>
      <c r="G13" s="19"/>
      <c r="H13" s="19">
        <f t="shared" si="4"/>
        <v>0</v>
      </c>
      <c r="I13" s="19"/>
      <c r="J13" s="19"/>
      <c r="K13" s="19"/>
      <c r="L13" s="19">
        <f t="shared" si="5"/>
        <v>0</v>
      </c>
      <c r="M13" s="19">
        <f t="shared" si="6"/>
        <v>0</v>
      </c>
      <c r="N13" s="19"/>
      <c r="O13" s="19"/>
      <c r="P13" s="19">
        <f t="shared" si="7"/>
        <v>0</v>
      </c>
      <c r="Q13" s="19"/>
      <c r="R13" s="19"/>
      <c r="S13" s="19"/>
      <c r="T13" s="19">
        <f t="shared" si="8"/>
        <v>0</v>
      </c>
      <c r="U13" s="19">
        <f t="shared" si="9"/>
        <v>0</v>
      </c>
      <c r="V13" s="19"/>
      <c r="W13" s="19"/>
      <c r="X13" s="19">
        <f t="shared" si="10"/>
        <v>0</v>
      </c>
      <c r="Y13" s="19"/>
      <c r="Z13" s="19"/>
      <c r="AA13" s="19"/>
    </row>
    <row r="14" spans="1:27" s="8" customFormat="1" ht="24.75" customHeight="1">
      <c r="A14" s="19"/>
      <c r="B14" s="19"/>
      <c r="C14" s="19">
        <f t="shared" si="1"/>
        <v>0</v>
      </c>
      <c r="D14" s="19">
        <f t="shared" si="2"/>
        <v>0</v>
      </c>
      <c r="E14" s="19">
        <f t="shared" si="3"/>
        <v>0</v>
      </c>
      <c r="F14" s="19"/>
      <c r="G14" s="19"/>
      <c r="H14" s="19">
        <f t="shared" si="4"/>
        <v>0</v>
      </c>
      <c r="I14" s="19"/>
      <c r="J14" s="19"/>
      <c r="K14" s="19"/>
      <c r="L14" s="19">
        <f t="shared" si="5"/>
        <v>0</v>
      </c>
      <c r="M14" s="19">
        <f t="shared" si="6"/>
        <v>0</v>
      </c>
      <c r="N14" s="19"/>
      <c r="O14" s="19"/>
      <c r="P14" s="19">
        <f t="shared" si="7"/>
        <v>0</v>
      </c>
      <c r="Q14" s="19"/>
      <c r="R14" s="19"/>
      <c r="S14" s="19"/>
      <c r="T14" s="19">
        <f t="shared" si="8"/>
        <v>0</v>
      </c>
      <c r="U14" s="19">
        <f t="shared" si="9"/>
        <v>0</v>
      </c>
      <c r="V14" s="19"/>
      <c r="W14" s="19"/>
      <c r="X14" s="19">
        <f t="shared" si="10"/>
        <v>0</v>
      </c>
      <c r="Y14" s="19"/>
      <c r="Z14" s="19"/>
      <c r="AA14" s="19"/>
    </row>
    <row r="15" spans="1:27" s="8" customFormat="1" ht="24.75" customHeight="1">
      <c r="A15" s="19"/>
      <c r="B15" s="19"/>
      <c r="C15" s="19">
        <f t="shared" si="1"/>
        <v>0</v>
      </c>
      <c r="D15" s="19">
        <f t="shared" si="2"/>
        <v>0</v>
      </c>
      <c r="E15" s="19">
        <f t="shared" si="3"/>
        <v>0</v>
      </c>
      <c r="F15" s="19"/>
      <c r="G15" s="19"/>
      <c r="H15" s="19">
        <f t="shared" si="4"/>
        <v>0</v>
      </c>
      <c r="I15" s="19"/>
      <c r="J15" s="19"/>
      <c r="K15" s="19"/>
      <c r="L15" s="19">
        <f t="shared" si="5"/>
        <v>0</v>
      </c>
      <c r="M15" s="19">
        <f t="shared" si="6"/>
        <v>0</v>
      </c>
      <c r="N15" s="19"/>
      <c r="O15" s="19"/>
      <c r="P15" s="19">
        <f t="shared" si="7"/>
        <v>0</v>
      </c>
      <c r="Q15" s="19"/>
      <c r="R15" s="19"/>
      <c r="S15" s="19"/>
      <c r="T15" s="19">
        <f t="shared" si="8"/>
        <v>0</v>
      </c>
      <c r="U15" s="19">
        <f t="shared" si="9"/>
        <v>0</v>
      </c>
      <c r="V15" s="19"/>
      <c r="W15" s="19"/>
      <c r="X15" s="19">
        <f t="shared" si="10"/>
        <v>0</v>
      </c>
      <c r="Y15" s="19"/>
      <c r="Z15" s="19"/>
      <c r="AA15" s="19"/>
    </row>
    <row r="16" spans="1:27" s="8" customFormat="1" ht="24.75" customHeight="1">
      <c r="A16" s="19"/>
      <c r="B16" s="19"/>
      <c r="C16" s="19">
        <f t="shared" si="1"/>
        <v>0</v>
      </c>
      <c r="D16" s="19">
        <f t="shared" si="2"/>
        <v>0</v>
      </c>
      <c r="E16" s="19">
        <f t="shared" si="3"/>
        <v>0</v>
      </c>
      <c r="F16" s="19"/>
      <c r="G16" s="19"/>
      <c r="H16" s="19">
        <f t="shared" si="4"/>
        <v>0</v>
      </c>
      <c r="I16" s="19"/>
      <c r="J16" s="19"/>
      <c r="K16" s="19"/>
      <c r="L16" s="19">
        <f t="shared" si="5"/>
        <v>0</v>
      </c>
      <c r="M16" s="19">
        <f t="shared" si="6"/>
        <v>0</v>
      </c>
      <c r="N16" s="19"/>
      <c r="O16" s="19"/>
      <c r="P16" s="19">
        <f t="shared" si="7"/>
        <v>0</v>
      </c>
      <c r="Q16" s="19"/>
      <c r="R16" s="19"/>
      <c r="S16" s="19"/>
      <c r="T16" s="19">
        <f t="shared" si="8"/>
        <v>0</v>
      </c>
      <c r="U16" s="19">
        <f t="shared" si="9"/>
        <v>0</v>
      </c>
      <c r="V16" s="19"/>
      <c r="W16" s="19"/>
      <c r="X16" s="19">
        <f t="shared" si="10"/>
        <v>0</v>
      </c>
      <c r="Y16" s="19"/>
      <c r="Z16" s="19"/>
      <c r="AA16" s="19"/>
    </row>
    <row r="17" ht="14.25">
      <c r="A17" s="141" t="s">
        <v>344</v>
      </c>
    </row>
  </sheetData>
  <sheetProtection/>
  <mergeCells count="22">
    <mergeCell ref="T4:AA4"/>
    <mergeCell ref="T5:T6"/>
    <mergeCell ref="AA5:AA6"/>
    <mergeCell ref="P5:R5"/>
    <mergeCell ref="S5:S6"/>
    <mergeCell ref="M5:O5"/>
    <mergeCell ref="B5:B6"/>
    <mergeCell ref="D4:K4"/>
    <mergeCell ref="L4:S4"/>
    <mergeCell ref="D5:D6"/>
    <mergeCell ref="E5:G5"/>
    <mergeCell ref="A5:A6"/>
    <mergeCell ref="A2:AA2"/>
    <mergeCell ref="W3:Z3"/>
    <mergeCell ref="H5:J5"/>
    <mergeCell ref="K5:K6"/>
    <mergeCell ref="L5:L6"/>
    <mergeCell ref="A7:B7"/>
    <mergeCell ref="X5:Z5"/>
    <mergeCell ref="A4:B4"/>
    <mergeCell ref="C4:C6"/>
    <mergeCell ref="U5:W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C7" sqref="C7"/>
    </sheetView>
  </sheetViews>
  <sheetFormatPr defaultColWidth="9.00390625" defaultRowHeight="14.25"/>
  <cols>
    <col min="1" max="1" width="33.75390625" style="8" customWidth="1"/>
    <col min="2" max="2" width="14.625" style="91" customWidth="1"/>
    <col min="3" max="3" width="30.125" style="8" customWidth="1"/>
    <col min="4" max="4" width="10.75390625" style="91" customWidth="1"/>
    <col min="5" max="5" width="19.875" style="91" customWidth="1"/>
    <col min="6" max="6" width="18.50390625" style="91" customWidth="1"/>
    <col min="7" max="16384" width="9.00390625" style="8" customWidth="1"/>
  </cols>
  <sheetData>
    <row r="1" ht="21" customHeight="1">
      <c r="A1" s="8" t="s">
        <v>31</v>
      </c>
    </row>
    <row r="2" spans="1:6" s="9" customFormat="1" ht="28.5" customHeight="1">
      <c r="A2" s="145" t="s">
        <v>33</v>
      </c>
      <c r="B2" s="146"/>
      <c r="C2" s="145"/>
      <c r="D2" s="146"/>
      <c r="E2" s="146"/>
      <c r="F2" s="146"/>
    </row>
    <row r="3" spans="2:6" s="11" customFormat="1" ht="17.25" customHeight="1">
      <c r="B3" s="92"/>
      <c r="C3" s="20"/>
      <c r="D3" s="92"/>
      <c r="E3" s="92"/>
      <c r="F3" s="92" t="s">
        <v>113</v>
      </c>
    </row>
    <row r="4" spans="1:6" ht="17.25" customHeight="1">
      <c r="A4" s="147" t="s">
        <v>2</v>
      </c>
      <c r="B4" s="148"/>
      <c r="C4" s="147" t="s">
        <v>3</v>
      </c>
      <c r="D4" s="148"/>
      <c r="E4" s="148"/>
      <c r="F4" s="148"/>
    </row>
    <row r="5" spans="1:6" s="11" customFormat="1" ht="24.75" customHeight="1">
      <c r="A5" s="149" t="s">
        <v>4</v>
      </c>
      <c r="B5" s="150" t="s">
        <v>5</v>
      </c>
      <c r="C5" s="149" t="s">
        <v>6</v>
      </c>
      <c r="D5" s="152" t="s">
        <v>5</v>
      </c>
      <c r="E5" s="152"/>
      <c r="F5" s="152"/>
    </row>
    <row r="6" spans="1:6" s="11" customFormat="1" ht="27.75" customHeight="1">
      <c r="A6" s="149"/>
      <c r="B6" s="151"/>
      <c r="C6" s="149"/>
      <c r="D6" s="98" t="s">
        <v>7</v>
      </c>
      <c r="E6" s="98" t="s">
        <v>227</v>
      </c>
      <c r="F6" s="98" t="s">
        <v>8</v>
      </c>
    </row>
    <row r="7" spans="1:6" s="11" customFormat="1" ht="24.75" customHeight="1">
      <c r="A7" s="21" t="s">
        <v>9</v>
      </c>
      <c r="B7" s="93">
        <f>SUM(B8:B9)</f>
        <v>1388.4299999999998</v>
      </c>
      <c r="C7" s="21" t="s">
        <v>10</v>
      </c>
      <c r="D7" s="99">
        <v>1388.4299999999998</v>
      </c>
      <c r="E7" s="99">
        <v>1388.4299999999998</v>
      </c>
      <c r="F7" s="93">
        <f>SUM(F8:F28)</f>
        <v>0</v>
      </c>
    </row>
    <row r="8" spans="1:6" s="11" customFormat="1" ht="24.75" customHeight="1">
      <c r="A8" s="22" t="s">
        <v>11</v>
      </c>
      <c r="B8" s="94">
        <v>1388.4299999999998</v>
      </c>
      <c r="C8" s="22" t="s">
        <v>12</v>
      </c>
      <c r="D8" s="100">
        <v>732.3</v>
      </c>
      <c r="E8" s="100">
        <v>732.3</v>
      </c>
      <c r="F8" s="95">
        <v>0</v>
      </c>
    </row>
    <row r="9" spans="1:6" s="11" customFormat="1" ht="24.75" customHeight="1">
      <c r="A9" s="22" t="s">
        <v>13</v>
      </c>
      <c r="B9" s="95"/>
      <c r="C9" s="22" t="s">
        <v>14</v>
      </c>
      <c r="D9" s="95">
        <v>0</v>
      </c>
      <c r="E9" s="95">
        <v>0</v>
      </c>
      <c r="F9" s="95">
        <v>0</v>
      </c>
    </row>
    <row r="10" spans="1:6" s="11" customFormat="1" ht="24.75" customHeight="1">
      <c r="A10" s="22"/>
      <c r="B10" s="95"/>
      <c r="C10" s="22" t="s">
        <v>15</v>
      </c>
      <c r="D10" s="95">
        <v>0</v>
      </c>
      <c r="E10" s="95">
        <v>0</v>
      </c>
      <c r="F10" s="95">
        <v>0</v>
      </c>
    </row>
    <row r="11" spans="1:6" s="11" customFormat="1" ht="24.75" customHeight="1">
      <c r="A11" s="22"/>
      <c r="B11" s="95"/>
      <c r="C11" s="22" t="s">
        <v>16</v>
      </c>
      <c r="D11" s="100">
        <v>5</v>
      </c>
      <c r="E11" s="100">
        <v>5</v>
      </c>
      <c r="F11" s="95">
        <v>0</v>
      </c>
    </row>
    <row r="12" spans="1:6" s="11" customFormat="1" ht="24.75" customHeight="1">
      <c r="A12" s="22"/>
      <c r="B12" s="95"/>
      <c r="C12" s="22" t="s">
        <v>17</v>
      </c>
      <c r="D12" s="95">
        <v>0</v>
      </c>
      <c r="E12" s="95">
        <v>0</v>
      </c>
      <c r="F12" s="95">
        <v>0</v>
      </c>
    </row>
    <row r="13" spans="1:6" s="11" customFormat="1" ht="24.75" customHeight="1">
      <c r="A13" s="22"/>
      <c r="B13" s="95"/>
      <c r="C13" s="22" t="s">
        <v>18</v>
      </c>
      <c r="D13" s="95">
        <v>0</v>
      </c>
      <c r="E13" s="95">
        <v>0</v>
      </c>
      <c r="F13" s="95">
        <v>0</v>
      </c>
    </row>
    <row r="14" spans="1:6" s="11" customFormat="1" ht="24.75" customHeight="1">
      <c r="A14" s="22"/>
      <c r="B14" s="95"/>
      <c r="C14" s="22" t="s">
        <v>125</v>
      </c>
      <c r="D14" s="95">
        <v>0</v>
      </c>
      <c r="E14" s="95">
        <v>0</v>
      </c>
      <c r="F14" s="95">
        <v>0</v>
      </c>
    </row>
    <row r="15" spans="1:6" s="11" customFormat="1" ht="24.75" customHeight="1">
      <c r="A15" s="22"/>
      <c r="B15" s="95"/>
      <c r="C15" s="22" t="s">
        <v>19</v>
      </c>
      <c r="D15" s="100">
        <v>137.37</v>
      </c>
      <c r="E15" s="100">
        <v>137.37</v>
      </c>
      <c r="F15" s="95">
        <v>0</v>
      </c>
    </row>
    <row r="16" spans="1:6" s="11" customFormat="1" ht="24.75" customHeight="1">
      <c r="A16" s="22"/>
      <c r="B16" s="95"/>
      <c r="C16" s="22" t="s">
        <v>217</v>
      </c>
      <c r="D16" s="100">
        <v>57.35</v>
      </c>
      <c r="E16" s="100">
        <v>57.35</v>
      </c>
      <c r="F16" s="95">
        <v>0</v>
      </c>
    </row>
    <row r="17" spans="1:6" s="11" customFormat="1" ht="24.75" customHeight="1">
      <c r="A17" s="22"/>
      <c r="B17" s="95"/>
      <c r="C17" s="22" t="s">
        <v>20</v>
      </c>
      <c r="D17" s="100">
        <v>11.2</v>
      </c>
      <c r="E17" s="100">
        <v>11.2</v>
      </c>
      <c r="F17" s="95">
        <v>0</v>
      </c>
    </row>
    <row r="18" spans="1:6" s="11" customFormat="1" ht="24.75" customHeight="1">
      <c r="A18" s="22"/>
      <c r="B18" s="95"/>
      <c r="C18" s="22" t="s">
        <v>21</v>
      </c>
      <c r="D18" s="95">
        <v>0</v>
      </c>
      <c r="E18" s="95">
        <v>0</v>
      </c>
      <c r="F18" s="95">
        <v>0</v>
      </c>
    </row>
    <row r="19" spans="1:6" s="11" customFormat="1" ht="24.75" customHeight="1">
      <c r="A19" s="22"/>
      <c r="B19" s="95"/>
      <c r="C19" s="22" t="s">
        <v>22</v>
      </c>
      <c r="D19" s="100">
        <v>368.13</v>
      </c>
      <c r="E19" s="100">
        <v>368.13</v>
      </c>
      <c r="F19" s="95">
        <v>0</v>
      </c>
    </row>
    <row r="20" spans="1:6" s="11" customFormat="1" ht="24.75" customHeight="1">
      <c r="A20" s="22"/>
      <c r="B20" s="95"/>
      <c r="C20" s="22" t="s">
        <v>23</v>
      </c>
      <c r="D20" s="95">
        <v>0</v>
      </c>
      <c r="E20" s="95">
        <v>0</v>
      </c>
      <c r="F20" s="95">
        <v>0</v>
      </c>
    </row>
    <row r="21" spans="1:6" s="11" customFormat="1" ht="24.75" customHeight="1">
      <c r="A21" s="22"/>
      <c r="B21" s="95"/>
      <c r="C21" s="22" t="s">
        <v>219</v>
      </c>
      <c r="D21" s="95">
        <v>0</v>
      </c>
      <c r="E21" s="95">
        <v>0</v>
      </c>
      <c r="F21" s="95">
        <v>0</v>
      </c>
    </row>
    <row r="22" spans="1:6" s="11" customFormat="1" ht="24.75" customHeight="1">
      <c r="A22" s="22"/>
      <c r="B22" s="95"/>
      <c r="C22" s="22" t="s">
        <v>24</v>
      </c>
      <c r="D22" s="95">
        <v>0</v>
      </c>
      <c r="E22" s="95">
        <v>0</v>
      </c>
      <c r="F22" s="95">
        <v>0</v>
      </c>
    </row>
    <row r="23" spans="1:6" s="11" customFormat="1" ht="24.75" customHeight="1">
      <c r="A23" s="22"/>
      <c r="B23" s="95"/>
      <c r="C23" s="22" t="s">
        <v>25</v>
      </c>
      <c r="D23" s="95">
        <v>0</v>
      </c>
      <c r="E23" s="95">
        <v>0</v>
      </c>
      <c r="F23" s="95">
        <v>0</v>
      </c>
    </row>
    <row r="24" spans="1:6" s="11" customFormat="1" ht="24.75" customHeight="1">
      <c r="A24" s="22"/>
      <c r="B24" s="95"/>
      <c r="C24" s="22" t="s">
        <v>126</v>
      </c>
      <c r="D24" s="95">
        <v>0</v>
      </c>
      <c r="E24" s="95">
        <v>0</v>
      </c>
      <c r="F24" s="95">
        <v>0</v>
      </c>
    </row>
    <row r="25" spans="1:6" s="11" customFormat="1" ht="24.75" customHeight="1">
      <c r="A25" s="22"/>
      <c r="B25" s="95"/>
      <c r="C25" s="22" t="s">
        <v>26</v>
      </c>
      <c r="D25" s="100">
        <v>77.08</v>
      </c>
      <c r="E25" s="100">
        <v>77.08</v>
      </c>
      <c r="F25" s="95">
        <v>0</v>
      </c>
    </row>
    <row r="26" spans="1:6" s="11" customFormat="1" ht="24.75" customHeight="1">
      <c r="A26" s="22"/>
      <c r="B26" s="95"/>
      <c r="C26" s="22" t="s">
        <v>127</v>
      </c>
      <c r="D26" s="95">
        <v>0</v>
      </c>
      <c r="E26" s="95">
        <v>0</v>
      </c>
      <c r="F26" s="95">
        <v>0</v>
      </c>
    </row>
    <row r="27" spans="1:6" s="11" customFormat="1" ht="24.75" customHeight="1">
      <c r="A27" s="22"/>
      <c r="B27" s="95"/>
      <c r="C27" s="23" t="s">
        <v>128</v>
      </c>
      <c r="D27" s="95">
        <v>0</v>
      </c>
      <c r="E27" s="95">
        <v>0</v>
      </c>
      <c r="F27" s="95">
        <v>0</v>
      </c>
    </row>
    <row r="28" spans="1:6" s="11" customFormat="1" ht="24.75" customHeight="1">
      <c r="A28" s="22"/>
      <c r="B28" s="95"/>
      <c r="C28" s="22" t="s">
        <v>129</v>
      </c>
      <c r="D28" s="95">
        <v>0</v>
      </c>
      <c r="E28" s="95">
        <v>0</v>
      </c>
      <c r="F28" s="95">
        <v>0</v>
      </c>
    </row>
    <row r="29" spans="1:6" s="11" customFormat="1" ht="24.75" customHeight="1">
      <c r="A29" s="22"/>
      <c r="B29" s="95"/>
      <c r="C29" s="22"/>
      <c r="D29" s="95"/>
      <c r="E29" s="95"/>
      <c r="F29" s="95"/>
    </row>
    <row r="30" spans="1:6" s="11" customFormat="1" ht="24.75" customHeight="1">
      <c r="A30" s="22"/>
      <c r="B30" s="95"/>
      <c r="C30" s="22"/>
      <c r="D30" s="95"/>
      <c r="E30" s="95"/>
      <c r="F30" s="95"/>
    </row>
    <row r="31" spans="1:6" s="11" customFormat="1" ht="24.75" customHeight="1">
      <c r="A31" s="24" t="s">
        <v>27</v>
      </c>
      <c r="B31" s="96">
        <f>SUM(B32:B33)</f>
        <v>0</v>
      </c>
      <c r="C31" s="24" t="s">
        <v>28</v>
      </c>
      <c r="D31" s="95">
        <v>0</v>
      </c>
      <c r="E31" s="95">
        <v>0</v>
      </c>
      <c r="F31" s="96">
        <f>SUM(F32:F33)</f>
        <v>0</v>
      </c>
    </row>
    <row r="32" spans="1:6" s="11" customFormat="1" ht="24.75" customHeight="1">
      <c r="A32" s="22" t="s">
        <v>11</v>
      </c>
      <c r="B32" s="95">
        <v>0</v>
      </c>
      <c r="C32" s="22" t="s">
        <v>11</v>
      </c>
      <c r="D32" s="95">
        <v>0</v>
      </c>
      <c r="E32" s="95">
        <v>0</v>
      </c>
      <c r="F32" s="95">
        <v>0</v>
      </c>
    </row>
    <row r="33" spans="1:6" s="11" customFormat="1" ht="24.75" customHeight="1">
      <c r="A33" s="22" t="s">
        <v>13</v>
      </c>
      <c r="B33" s="95">
        <v>0</v>
      </c>
      <c r="C33" s="25" t="s">
        <v>13</v>
      </c>
      <c r="D33" s="101">
        <v>0</v>
      </c>
      <c r="E33" s="101">
        <v>0</v>
      </c>
      <c r="F33" s="101">
        <v>0</v>
      </c>
    </row>
    <row r="34" spans="1:6" s="11" customFormat="1" ht="24.75" customHeight="1">
      <c r="A34" s="26" t="s">
        <v>29</v>
      </c>
      <c r="B34" s="97">
        <f>B7+B31</f>
        <v>1388.4299999999998</v>
      </c>
      <c r="C34" s="90" t="s">
        <v>30</v>
      </c>
      <c r="D34" s="94">
        <v>1388.4299999999998</v>
      </c>
      <c r="E34" s="94">
        <v>1388.43</v>
      </c>
      <c r="F34" s="94">
        <f>F7+F31</f>
        <v>0</v>
      </c>
    </row>
  </sheetData>
  <sheetProtection/>
  <mergeCells count="7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B13">
      <selection activeCell="C7" sqref="C7:C25"/>
    </sheetView>
  </sheetViews>
  <sheetFormatPr defaultColWidth="9.00390625" defaultRowHeight="14.25"/>
  <cols>
    <col min="1" max="1" width="8.25390625" style="28" customWidth="1"/>
    <col min="2" max="2" width="8.125" style="28" customWidth="1"/>
    <col min="3" max="3" width="9.50390625" style="91" customWidth="1"/>
    <col min="4" max="4" width="12.50390625" style="91" customWidth="1"/>
    <col min="5" max="5" width="9.00390625" style="91" customWidth="1"/>
    <col min="6" max="6" width="13.50390625" style="91" customWidth="1"/>
    <col min="7" max="7" width="10.375" style="91" customWidth="1"/>
    <col min="8" max="8" width="10.50390625" style="91" customWidth="1"/>
    <col min="9" max="9" width="8.875" style="91" customWidth="1"/>
    <col min="10" max="10" width="8.125" style="91" customWidth="1"/>
    <col min="11" max="11" width="12.25390625" style="91" customWidth="1"/>
    <col min="12" max="12" width="10.00390625" style="91" customWidth="1"/>
    <col min="13" max="13" width="9.00390625" style="91" customWidth="1"/>
    <col min="14" max="14" width="12.25390625" style="91" customWidth="1"/>
    <col min="15" max="16384" width="9.00390625" style="8" customWidth="1"/>
  </cols>
  <sheetData>
    <row r="1" ht="29.25" customHeight="1">
      <c r="A1" s="28" t="s">
        <v>37</v>
      </c>
    </row>
    <row r="2" spans="1:14" s="9" customFormat="1" ht="31.5" customHeight="1">
      <c r="A2" s="145" t="s">
        <v>114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</row>
    <row r="3" spans="1:14" s="10" customFormat="1" ht="31.5" customHeight="1">
      <c r="A3" s="29"/>
      <c r="B3" s="29"/>
      <c r="C3" s="102"/>
      <c r="D3" s="103"/>
      <c r="E3" s="102"/>
      <c r="F3" s="102"/>
      <c r="G3" s="102"/>
      <c r="H3" s="102"/>
      <c r="I3" s="102"/>
      <c r="J3" s="102"/>
      <c r="K3" s="102"/>
      <c r="L3" s="102"/>
      <c r="M3" s="102"/>
      <c r="N3" s="102" t="s">
        <v>113</v>
      </c>
    </row>
    <row r="4" spans="1:14" s="11" customFormat="1" ht="30" customHeight="1">
      <c r="A4" s="155" t="s">
        <v>34</v>
      </c>
      <c r="B4" s="155"/>
      <c r="C4" s="156" t="s">
        <v>130</v>
      </c>
      <c r="D4" s="157" t="s">
        <v>117</v>
      </c>
      <c r="E4" s="158"/>
      <c r="F4" s="158"/>
      <c r="G4" s="158"/>
      <c r="H4" s="158"/>
      <c r="I4" s="157" t="s">
        <v>118</v>
      </c>
      <c r="J4" s="158"/>
      <c r="K4" s="158"/>
      <c r="L4" s="158"/>
      <c r="M4" s="158"/>
      <c r="N4" s="159" t="s">
        <v>119</v>
      </c>
    </row>
    <row r="5" spans="1:14" s="11" customFormat="1" ht="58.5" customHeight="1">
      <c r="A5" s="18" t="s">
        <v>35</v>
      </c>
      <c r="B5" s="18" t="s">
        <v>36</v>
      </c>
      <c r="C5" s="156"/>
      <c r="D5" s="104" t="s">
        <v>7</v>
      </c>
      <c r="E5" s="104" t="s">
        <v>120</v>
      </c>
      <c r="F5" s="104" t="s">
        <v>121</v>
      </c>
      <c r="G5" s="105" t="s">
        <v>122</v>
      </c>
      <c r="H5" s="104" t="s">
        <v>123</v>
      </c>
      <c r="I5" s="104" t="s">
        <v>7</v>
      </c>
      <c r="J5" s="104" t="s">
        <v>120</v>
      </c>
      <c r="K5" s="104" t="s">
        <v>121</v>
      </c>
      <c r="L5" s="104" t="s">
        <v>124</v>
      </c>
      <c r="M5" s="104" t="s">
        <v>123</v>
      </c>
      <c r="N5" s="160"/>
    </row>
    <row r="6" spans="1:14" s="11" customFormat="1" ht="30.75" customHeight="1">
      <c r="A6" s="153" t="s">
        <v>221</v>
      </c>
      <c r="B6" s="154"/>
      <c r="C6" s="106">
        <f>D6+I6+N6</f>
        <v>1388.46</v>
      </c>
      <c r="D6" s="106">
        <v>1388.46</v>
      </c>
      <c r="E6" s="106">
        <v>1388.46</v>
      </c>
      <c r="F6" s="106">
        <f aca="true" t="shared" si="0" ref="F6:N6">SUM(F7:F19)</f>
        <v>0</v>
      </c>
      <c r="G6" s="106">
        <f t="shared" si="0"/>
        <v>0</v>
      </c>
      <c r="H6" s="106">
        <f t="shared" si="0"/>
        <v>0</v>
      </c>
      <c r="I6" s="106">
        <f t="shared" si="0"/>
        <v>0</v>
      </c>
      <c r="J6" s="106">
        <f t="shared" si="0"/>
        <v>0</v>
      </c>
      <c r="K6" s="106">
        <f t="shared" si="0"/>
        <v>0</v>
      </c>
      <c r="L6" s="106">
        <f t="shared" si="0"/>
        <v>0</v>
      </c>
      <c r="M6" s="106">
        <f t="shared" si="0"/>
        <v>0</v>
      </c>
      <c r="N6" s="106">
        <f t="shared" si="0"/>
        <v>0</v>
      </c>
    </row>
    <row r="7" spans="1:14" s="11" customFormat="1" ht="24.75" customHeight="1">
      <c r="A7" s="77" t="s">
        <v>269</v>
      </c>
      <c r="B7" s="77" t="s">
        <v>270</v>
      </c>
      <c r="C7" s="106">
        <f aca="true" t="shared" si="1" ref="C7:C25">D7+I7+N7</f>
        <v>12.66</v>
      </c>
      <c r="D7" s="107">
        <v>12.66</v>
      </c>
      <c r="E7" s="107">
        <v>12.66</v>
      </c>
      <c r="F7" s="106">
        <v>0</v>
      </c>
      <c r="G7" s="106">
        <v>0</v>
      </c>
      <c r="H7" s="106">
        <v>0</v>
      </c>
      <c r="I7" s="106">
        <f aca="true" t="shared" si="2" ref="I7:I19">SUM(J7:M7)</f>
        <v>0</v>
      </c>
      <c r="J7" s="106">
        <v>0</v>
      </c>
      <c r="K7" s="106">
        <v>0</v>
      </c>
      <c r="L7" s="106">
        <v>0</v>
      </c>
      <c r="M7" s="106">
        <v>0</v>
      </c>
      <c r="N7" s="106">
        <v>0</v>
      </c>
    </row>
    <row r="8" spans="1:14" s="11" customFormat="1" ht="24.75" customHeight="1">
      <c r="A8" s="77" t="s">
        <v>271</v>
      </c>
      <c r="B8" s="77" t="s">
        <v>272</v>
      </c>
      <c r="C8" s="106">
        <f t="shared" si="1"/>
        <v>579.503478</v>
      </c>
      <c r="D8" s="107">
        <v>579.503478</v>
      </c>
      <c r="E8" s="107">
        <v>579.503478</v>
      </c>
      <c r="F8" s="106">
        <v>0</v>
      </c>
      <c r="G8" s="106">
        <v>0</v>
      </c>
      <c r="H8" s="106">
        <v>0</v>
      </c>
      <c r="I8" s="106">
        <f t="shared" si="2"/>
        <v>0</v>
      </c>
      <c r="J8" s="106">
        <v>0</v>
      </c>
      <c r="K8" s="106">
        <v>0</v>
      </c>
      <c r="L8" s="106">
        <v>0</v>
      </c>
      <c r="M8" s="106">
        <v>0</v>
      </c>
      <c r="N8" s="106">
        <v>0</v>
      </c>
    </row>
    <row r="9" spans="1:14" s="11" customFormat="1" ht="24.75" customHeight="1">
      <c r="A9" s="77" t="s">
        <v>273</v>
      </c>
      <c r="B9" s="77" t="s">
        <v>274</v>
      </c>
      <c r="C9" s="106">
        <f t="shared" si="1"/>
        <v>5</v>
      </c>
      <c r="D9" s="107">
        <v>5</v>
      </c>
      <c r="E9" s="107">
        <v>5</v>
      </c>
      <c r="F9" s="106">
        <v>0</v>
      </c>
      <c r="G9" s="106">
        <v>0</v>
      </c>
      <c r="H9" s="106">
        <v>0</v>
      </c>
      <c r="I9" s="106">
        <f t="shared" si="2"/>
        <v>0</v>
      </c>
      <c r="J9" s="106">
        <v>0</v>
      </c>
      <c r="K9" s="106">
        <v>0</v>
      </c>
      <c r="L9" s="106">
        <v>0</v>
      </c>
      <c r="M9" s="106">
        <v>0</v>
      </c>
      <c r="N9" s="106">
        <v>0</v>
      </c>
    </row>
    <row r="10" spans="1:14" s="11" customFormat="1" ht="24.75" customHeight="1">
      <c r="A10" s="77" t="s">
        <v>275</v>
      </c>
      <c r="B10" s="77" t="s">
        <v>276</v>
      </c>
      <c r="C10" s="106">
        <f t="shared" si="1"/>
        <v>131.142209</v>
      </c>
      <c r="D10" s="107">
        <v>131.142209</v>
      </c>
      <c r="E10" s="107">
        <v>131.142209</v>
      </c>
      <c r="F10" s="106">
        <v>0</v>
      </c>
      <c r="G10" s="106">
        <v>0</v>
      </c>
      <c r="H10" s="106">
        <v>0</v>
      </c>
      <c r="I10" s="106">
        <f t="shared" si="2"/>
        <v>0</v>
      </c>
      <c r="J10" s="106">
        <v>0</v>
      </c>
      <c r="K10" s="106">
        <v>0</v>
      </c>
      <c r="L10" s="106">
        <v>0</v>
      </c>
      <c r="M10" s="106">
        <v>0</v>
      </c>
      <c r="N10" s="106">
        <v>0</v>
      </c>
    </row>
    <row r="11" spans="1:14" s="11" customFormat="1" ht="24.75" customHeight="1">
      <c r="A11" s="77" t="s">
        <v>277</v>
      </c>
      <c r="B11" s="77" t="s">
        <v>272</v>
      </c>
      <c r="C11" s="106">
        <f t="shared" si="1"/>
        <v>4</v>
      </c>
      <c r="D11" s="107">
        <v>4</v>
      </c>
      <c r="E11" s="107">
        <v>4</v>
      </c>
      <c r="F11" s="106">
        <v>0</v>
      </c>
      <c r="G11" s="106">
        <v>0</v>
      </c>
      <c r="H11" s="106">
        <v>0</v>
      </c>
      <c r="I11" s="106">
        <f t="shared" si="2"/>
        <v>0</v>
      </c>
      <c r="J11" s="106">
        <v>0</v>
      </c>
      <c r="K11" s="106">
        <v>0</v>
      </c>
      <c r="L11" s="106">
        <v>0</v>
      </c>
      <c r="M11" s="106">
        <v>0</v>
      </c>
      <c r="N11" s="106">
        <v>0</v>
      </c>
    </row>
    <row r="12" spans="1:14" s="11" customFormat="1" ht="24.75" customHeight="1">
      <c r="A12" s="77" t="s">
        <v>278</v>
      </c>
      <c r="B12" s="77" t="s">
        <v>279</v>
      </c>
      <c r="C12" s="106">
        <f t="shared" si="1"/>
        <v>5</v>
      </c>
      <c r="D12" s="107">
        <v>5</v>
      </c>
      <c r="E12" s="107">
        <v>5</v>
      </c>
      <c r="F12" s="106">
        <v>0</v>
      </c>
      <c r="G12" s="106">
        <v>0</v>
      </c>
      <c r="H12" s="106">
        <v>0</v>
      </c>
      <c r="I12" s="106">
        <f t="shared" si="2"/>
        <v>0</v>
      </c>
      <c r="J12" s="106">
        <v>0</v>
      </c>
      <c r="K12" s="106">
        <v>0</v>
      </c>
      <c r="L12" s="106">
        <v>0</v>
      </c>
      <c r="M12" s="106">
        <v>0</v>
      </c>
      <c r="N12" s="106">
        <v>0</v>
      </c>
    </row>
    <row r="13" spans="1:14" s="11" customFormat="1" ht="24.75" customHeight="1">
      <c r="A13" s="77" t="s">
        <v>280</v>
      </c>
      <c r="B13" s="77" t="s">
        <v>281</v>
      </c>
      <c r="C13" s="106">
        <f t="shared" si="1"/>
        <v>22.39</v>
      </c>
      <c r="D13" s="107">
        <v>22.39</v>
      </c>
      <c r="E13" s="107">
        <v>22.39</v>
      </c>
      <c r="F13" s="106">
        <v>0</v>
      </c>
      <c r="G13" s="106">
        <v>0</v>
      </c>
      <c r="H13" s="106">
        <v>0</v>
      </c>
      <c r="I13" s="106">
        <f t="shared" si="2"/>
        <v>0</v>
      </c>
      <c r="J13" s="106">
        <v>0</v>
      </c>
      <c r="K13" s="106">
        <v>0</v>
      </c>
      <c r="L13" s="106">
        <v>0</v>
      </c>
      <c r="M13" s="106">
        <v>0</v>
      </c>
      <c r="N13" s="106">
        <v>0</v>
      </c>
    </row>
    <row r="14" spans="1:14" s="11" customFormat="1" ht="24.75" customHeight="1">
      <c r="A14" s="77" t="s">
        <v>282</v>
      </c>
      <c r="B14" s="77" t="s">
        <v>283</v>
      </c>
      <c r="C14" s="106">
        <f t="shared" si="1"/>
        <v>19.0535</v>
      </c>
      <c r="D14" s="107">
        <v>19.0535</v>
      </c>
      <c r="E14" s="107">
        <v>19.0535</v>
      </c>
      <c r="F14" s="106">
        <v>0</v>
      </c>
      <c r="G14" s="106">
        <v>0</v>
      </c>
      <c r="H14" s="106">
        <v>0</v>
      </c>
      <c r="I14" s="106">
        <f t="shared" si="2"/>
        <v>0</v>
      </c>
      <c r="J14" s="106">
        <v>0</v>
      </c>
      <c r="K14" s="106">
        <v>0</v>
      </c>
      <c r="L14" s="106">
        <v>0</v>
      </c>
      <c r="M14" s="106">
        <v>0</v>
      </c>
      <c r="N14" s="106">
        <v>0</v>
      </c>
    </row>
    <row r="15" spans="1:14" s="11" customFormat="1" ht="24.75" customHeight="1">
      <c r="A15" s="77" t="s">
        <v>284</v>
      </c>
      <c r="B15" s="77" t="s">
        <v>285</v>
      </c>
      <c r="C15" s="106">
        <f t="shared" si="1"/>
        <v>51.402112</v>
      </c>
      <c r="D15" s="107">
        <v>51.402112</v>
      </c>
      <c r="E15" s="107">
        <v>51.402112</v>
      </c>
      <c r="F15" s="106">
        <v>0</v>
      </c>
      <c r="G15" s="106">
        <v>0</v>
      </c>
      <c r="H15" s="106">
        <v>0</v>
      </c>
      <c r="I15" s="106">
        <f t="shared" si="2"/>
        <v>0</v>
      </c>
      <c r="J15" s="106">
        <v>0</v>
      </c>
      <c r="K15" s="106">
        <v>0</v>
      </c>
      <c r="L15" s="106">
        <v>0</v>
      </c>
      <c r="M15" s="106">
        <v>0</v>
      </c>
      <c r="N15" s="106">
        <v>0</v>
      </c>
    </row>
    <row r="16" spans="1:14" s="11" customFormat="1" ht="24.75" customHeight="1">
      <c r="A16" s="77" t="s">
        <v>286</v>
      </c>
      <c r="B16" s="77" t="s">
        <v>287</v>
      </c>
      <c r="C16" s="106">
        <f t="shared" si="1"/>
        <v>25.701056</v>
      </c>
      <c r="D16" s="107">
        <v>25.701056</v>
      </c>
      <c r="E16" s="107">
        <v>25.701056</v>
      </c>
      <c r="F16" s="106">
        <v>0</v>
      </c>
      <c r="G16" s="106">
        <v>0</v>
      </c>
      <c r="H16" s="106">
        <v>0</v>
      </c>
      <c r="I16" s="106">
        <f t="shared" si="2"/>
        <v>0</v>
      </c>
      <c r="J16" s="106">
        <v>0</v>
      </c>
      <c r="K16" s="106">
        <v>0</v>
      </c>
      <c r="L16" s="106">
        <v>0</v>
      </c>
      <c r="M16" s="106">
        <v>0</v>
      </c>
      <c r="N16" s="106">
        <v>0</v>
      </c>
    </row>
    <row r="17" spans="1:14" s="11" customFormat="1" ht="24.75" customHeight="1">
      <c r="A17" s="77" t="s">
        <v>288</v>
      </c>
      <c r="B17" s="77" t="s">
        <v>289</v>
      </c>
      <c r="C17" s="106">
        <f t="shared" si="1"/>
        <v>18.832</v>
      </c>
      <c r="D17" s="107">
        <v>18.832</v>
      </c>
      <c r="E17" s="107">
        <v>18.832</v>
      </c>
      <c r="F17" s="106">
        <v>0</v>
      </c>
      <c r="G17" s="106">
        <v>0</v>
      </c>
      <c r="H17" s="106">
        <v>0</v>
      </c>
      <c r="I17" s="106">
        <f t="shared" si="2"/>
        <v>0</v>
      </c>
      <c r="J17" s="106">
        <v>0</v>
      </c>
      <c r="K17" s="106">
        <v>0</v>
      </c>
      <c r="L17" s="106">
        <v>0</v>
      </c>
      <c r="M17" s="106">
        <v>0</v>
      </c>
      <c r="N17" s="106">
        <v>0</v>
      </c>
    </row>
    <row r="18" spans="1:14" s="11" customFormat="1" ht="24.75" customHeight="1">
      <c r="A18" s="77" t="s">
        <v>290</v>
      </c>
      <c r="B18" s="77" t="s">
        <v>291</v>
      </c>
      <c r="C18" s="106">
        <f t="shared" si="1"/>
        <v>11.995</v>
      </c>
      <c r="D18" s="107">
        <v>11.995</v>
      </c>
      <c r="E18" s="107">
        <v>11.995</v>
      </c>
      <c r="F18" s="106">
        <v>0</v>
      </c>
      <c r="G18" s="106">
        <v>0</v>
      </c>
      <c r="H18" s="106">
        <v>0</v>
      </c>
      <c r="I18" s="106">
        <f t="shared" si="2"/>
        <v>0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</row>
    <row r="19" spans="1:14" s="11" customFormat="1" ht="24.75" customHeight="1">
      <c r="A19" s="77" t="s">
        <v>292</v>
      </c>
      <c r="B19" s="77" t="s">
        <v>293</v>
      </c>
      <c r="C19" s="106">
        <f t="shared" si="1"/>
        <v>25.701056</v>
      </c>
      <c r="D19" s="107">
        <v>25.701056</v>
      </c>
      <c r="E19" s="107">
        <v>25.701056</v>
      </c>
      <c r="F19" s="106">
        <v>0</v>
      </c>
      <c r="G19" s="106">
        <v>0</v>
      </c>
      <c r="H19" s="106">
        <v>0</v>
      </c>
      <c r="I19" s="106">
        <f t="shared" si="2"/>
        <v>0</v>
      </c>
      <c r="J19" s="106">
        <v>0</v>
      </c>
      <c r="K19" s="106">
        <v>0</v>
      </c>
      <c r="L19" s="106">
        <v>0</v>
      </c>
      <c r="M19" s="106">
        <v>0</v>
      </c>
      <c r="N19" s="106">
        <v>0</v>
      </c>
    </row>
    <row r="20" spans="1:14" ht="40.5">
      <c r="A20" s="77" t="s">
        <v>294</v>
      </c>
      <c r="B20" s="77" t="s">
        <v>295</v>
      </c>
      <c r="C20" s="106">
        <f t="shared" si="1"/>
        <v>19.663754</v>
      </c>
      <c r="D20" s="107">
        <v>19.663754</v>
      </c>
      <c r="E20" s="107">
        <v>19.663754</v>
      </c>
      <c r="F20" s="106">
        <v>0</v>
      </c>
      <c r="G20" s="106">
        <v>0</v>
      </c>
      <c r="H20" s="106">
        <v>0</v>
      </c>
      <c r="I20" s="108"/>
      <c r="J20" s="106">
        <v>0</v>
      </c>
      <c r="K20" s="106">
        <v>0</v>
      </c>
      <c r="L20" s="106">
        <v>0</v>
      </c>
      <c r="M20" s="106">
        <v>0</v>
      </c>
      <c r="N20" s="106">
        <v>0</v>
      </c>
    </row>
    <row r="21" spans="1:14" ht="27">
      <c r="A21" s="77" t="s">
        <v>296</v>
      </c>
      <c r="B21" s="77" t="s">
        <v>297</v>
      </c>
      <c r="C21" s="106">
        <f t="shared" si="1"/>
        <v>11.2</v>
      </c>
      <c r="D21" s="107">
        <v>11.2</v>
      </c>
      <c r="E21" s="107">
        <v>11.2</v>
      </c>
      <c r="F21" s="106">
        <v>0</v>
      </c>
      <c r="G21" s="106">
        <v>0</v>
      </c>
      <c r="H21" s="106">
        <v>0</v>
      </c>
      <c r="I21" s="108"/>
      <c r="J21" s="106">
        <v>0</v>
      </c>
      <c r="K21" s="106">
        <v>0</v>
      </c>
      <c r="L21" s="106">
        <v>0</v>
      </c>
      <c r="M21" s="106">
        <v>0</v>
      </c>
      <c r="N21" s="106">
        <v>0</v>
      </c>
    </row>
    <row r="22" spans="1:14" ht="54">
      <c r="A22" s="77" t="s">
        <v>298</v>
      </c>
      <c r="B22" s="77" t="s">
        <v>299</v>
      </c>
      <c r="C22" s="106">
        <f t="shared" si="1"/>
        <v>345.741637</v>
      </c>
      <c r="D22" s="107">
        <v>345.741637</v>
      </c>
      <c r="E22" s="107">
        <v>345.741637</v>
      </c>
      <c r="F22" s="106">
        <v>0</v>
      </c>
      <c r="G22" s="106">
        <v>0</v>
      </c>
      <c r="H22" s="106">
        <v>0</v>
      </c>
      <c r="I22" s="108"/>
      <c r="J22" s="106">
        <v>0</v>
      </c>
      <c r="K22" s="106">
        <v>0</v>
      </c>
      <c r="L22" s="106">
        <v>0</v>
      </c>
      <c r="M22" s="106">
        <v>0</v>
      </c>
      <c r="N22" s="106">
        <v>0</v>
      </c>
    </row>
    <row r="23" spans="1:14" ht="40.5">
      <c r="A23" s="77" t="s">
        <v>300</v>
      </c>
      <c r="B23" s="77" t="s">
        <v>301</v>
      </c>
      <c r="C23" s="106">
        <f t="shared" si="1"/>
        <v>22.39</v>
      </c>
      <c r="D23" s="107">
        <v>22.39</v>
      </c>
      <c r="E23" s="107">
        <v>22.39</v>
      </c>
      <c r="F23" s="106">
        <v>0</v>
      </c>
      <c r="G23" s="106">
        <v>0</v>
      </c>
      <c r="H23" s="106">
        <v>0</v>
      </c>
      <c r="I23" s="108"/>
      <c r="J23" s="106">
        <v>0</v>
      </c>
      <c r="K23" s="106">
        <v>0</v>
      </c>
      <c r="L23" s="106">
        <v>0</v>
      </c>
      <c r="M23" s="106">
        <v>0</v>
      </c>
      <c r="N23" s="106">
        <v>0</v>
      </c>
    </row>
    <row r="24" spans="1:14" ht="27">
      <c r="A24" s="77" t="s">
        <v>302</v>
      </c>
      <c r="B24" s="77" t="s">
        <v>303</v>
      </c>
      <c r="C24" s="106">
        <f t="shared" si="1"/>
        <v>44.924124</v>
      </c>
      <c r="D24" s="107">
        <v>44.924124</v>
      </c>
      <c r="E24" s="107">
        <v>44.924124</v>
      </c>
      <c r="F24" s="106">
        <v>0</v>
      </c>
      <c r="G24" s="106">
        <v>0</v>
      </c>
      <c r="H24" s="106">
        <v>0</v>
      </c>
      <c r="I24" s="108"/>
      <c r="J24" s="106">
        <v>0</v>
      </c>
      <c r="K24" s="106">
        <v>0</v>
      </c>
      <c r="L24" s="106">
        <v>0</v>
      </c>
      <c r="M24" s="106">
        <v>0</v>
      </c>
      <c r="N24" s="106">
        <v>0</v>
      </c>
    </row>
    <row r="25" spans="1:14" ht="27">
      <c r="A25" s="77" t="s">
        <v>304</v>
      </c>
      <c r="B25" s="77" t="s">
        <v>305</v>
      </c>
      <c r="C25" s="106">
        <f t="shared" si="1"/>
        <v>32.160874</v>
      </c>
      <c r="D25" s="107">
        <v>32.160874</v>
      </c>
      <c r="E25" s="107">
        <v>32.160874</v>
      </c>
      <c r="F25" s="106">
        <v>0</v>
      </c>
      <c r="G25" s="106">
        <v>0</v>
      </c>
      <c r="H25" s="106">
        <v>0</v>
      </c>
      <c r="I25" s="108"/>
      <c r="J25" s="106">
        <v>0</v>
      </c>
      <c r="K25" s="106">
        <v>0</v>
      </c>
      <c r="L25" s="106">
        <v>0</v>
      </c>
      <c r="M25" s="106">
        <v>0</v>
      </c>
      <c r="N25" s="106">
        <v>0</v>
      </c>
    </row>
  </sheetData>
  <sheetProtection/>
  <mergeCells count="7">
    <mergeCell ref="A6:B6"/>
    <mergeCell ref="A2:N2"/>
    <mergeCell ref="A4:B4"/>
    <mergeCell ref="C4:C5"/>
    <mergeCell ref="D4:H4"/>
    <mergeCell ref="N4:N5"/>
    <mergeCell ref="I4:M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K19" sqref="K19"/>
    </sheetView>
  </sheetViews>
  <sheetFormatPr defaultColWidth="9.00390625" defaultRowHeight="14.25"/>
  <cols>
    <col min="1" max="1" width="10.625" style="32" customWidth="1"/>
    <col min="2" max="2" width="11.50390625" style="32" customWidth="1"/>
    <col min="3" max="3" width="14.125" style="109" customWidth="1"/>
    <col min="4" max="4" width="9.00390625" style="109" customWidth="1"/>
    <col min="5" max="5" width="11.125" style="109" customWidth="1"/>
    <col min="6" max="6" width="11.875" style="109" customWidth="1"/>
    <col min="7" max="7" width="13.00390625" style="109" customWidth="1"/>
    <col min="8" max="8" width="23.50390625" style="48" customWidth="1"/>
    <col min="9" max="16384" width="9.00390625" style="12" customWidth="1"/>
  </cols>
  <sheetData>
    <row r="1" ht="24.75" customHeight="1">
      <c r="A1" s="32" t="s">
        <v>43</v>
      </c>
    </row>
    <row r="2" spans="1:8" s="13" customFormat="1" ht="22.5" customHeight="1">
      <c r="A2" s="161" t="s">
        <v>131</v>
      </c>
      <c r="B2" s="161"/>
      <c r="C2" s="161"/>
      <c r="D2" s="161"/>
      <c r="E2" s="161"/>
      <c r="F2" s="161"/>
      <c r="G2" s="161"/>
      <c r="H2" s="161"/>
    </row>
    <row r="3" ht="24" customHeight="1">
      <c r="H3" s="48" t="s">
        <v>32</v>
      </c>
    </row>
    <row r="4" spans="1:8" s="14" customFormat="1" ht="24.75" customHeight="1">
      <c r="A4" s="162" t="s">
        <v>34</v>
      </c>
      <c r="B4" s="162"/>
      <c r="C4" s="163" t="s">
        <v>228</v>
      </c>
      <c r="D4" s="164" t="s">
        <v>222</v>
      </c>
      <c r="E4" s="163"/>
      <c r="F4" s="163"/>
      <c r="G4" s="162" t="s">
        <v>229</v>
      </c>
      <c r="H4" s="162"/>
    </row>
    <row r="5" spans="1:8" s="14" customFormat="1" ht="31.5" customHeight="1">
      <c r="A5" s="1" t="s">
        <v>35</v>
      </c>
      <c r="B5" s="1" t="s">
        <v>36</v>
      </c>
      <c r="C5" s="163"/>
      <c r="D5" s="110" t="s">
        <v>38</v>
      </c>
      <c r="E5" s="110" t="s">
        <v>39</v>
      </c>
      <c r="F5" s="110" t="s">
        <v>40</v>
      </c>
      <c r="G5" s="110" t="s">
        <v>41</v>
      </c>
      <c r="H5" s="49" t="s">
        <v>42</v>
      </c>
    </row>
    <row r="6" spans="1:8" s="31" customFormat="1" ht="24.75" customHeight="1">
      <c r="A6" s="165" t="s">
        <v>221</v>
      </c>
      <c r="B6" s="166"/>
      <c r="C6" s="111">
        <f>SUM(C7:C22)</f>
        <v>1446.5700000000002</v>
      </c>
      <c r="D6" s="111">
        <v>1388.46</v>
      </c>
      <c r="E6" s="112">
        <v>1227.79</v>
      </c>
      <c r="F6" s="112">
        <v>160.67</v>
      </c>
      <c r="G6" s="142">
        <f>SUM(G7:G22)</f>
        <v>-157.58419800000004</v>
      </c>
      <c r="H6" s="51">
        <f>G6/C6</f>
        <v>-0.10893644828801927</v>
      </c>
    </row>
    <row r="7" spans="1:8" s="31" customFormat="1" ht="24.75" customHeight="1">
      <c r="A7" s="79" t="s">
        <v>269</v>
      </c>
      <c r="B7" s="79" t="s">
        <v>270</v>
      </c>
      <c r="C7" s="111">
        <v>12.66</v>
      </c>
      <c r="D7" s="111">
        <f aca="true" t="shared" si="0" ref="D7:D22">E7+F7</f>
        <v>12.66</v>
      </c>
      <c r="E7" s="112">
        <v>12.66</v>
      </c>
      <c r="F7" s="112">
        <v>0</v>
      </c>
      <c r="G7" s="143">
        <f aca="true" t="shared" si="1" ref="G7:G25">D7-C7</f>
        <v>0</v>
      </c>
      <c r="H7" s="74">
        <f aca="true" t="shared" si="2" ref="H7:H22">G7/C7</f>
        <v>0</v>
      </c>
    </row>
    <row r="8" spans="1:8" s="31" customFormat="1" ht="24.75" customHeight="1">
      <c r="A8" s="79" t="s">
        <v>271</v>
      </c>
      <c r="B8" s="79" t="s">
        <v>272</v>
      </c>
      <c r="C8" s="111">
        <v>632.16</v>
      </c>
      <c r="D8" s="111">
        <f t="shared" si="0"/>
        <v>579.503478</v>
      </c>
      <c r="E8" s="112">
        <v>579.503478</v>
      </c>
      <c r="F8" s="112">
        <v>0</v>
      </c>
      <c r="G8" s="143">
        <f t="shared" si="1"/>
        <v>-52.656521999999995</v>
      </c>
      <c r="H8" s="74">
        <f t="shared" si="2"/>
        <v>-0.0832961940015186</v>
      </c>
    </row>
    <row r="9" spans="1:8" s="31" customFormat="1" ht="24.75" customHeight="1">
      <c r="A9" s="79" t="s">
        <v>273</v>
      </c>
      <c r="B9" s="79" t="s">
        <v>274</v>
      </c>
      <c r="C9" s="111">
        <v>0.72</v>
      </c>
      <c r="D9" s="111">
        <f t="shared" si="0"/>
        <v>5</v>
      </c>
      <c r="E9" s="112">
        <v>0</v>
      </c>
      <c r="F9" s="112">
        <v>5</v>
      </c>
      <c r="G9" s="143">
        <f t="shared" si="1"/>
        <v>4.28</v>
      </c>
      <c r="H9" s="74">
        <f t="shared" si="2"/>
        <v>5.944444444444445</v>
      </c>
    </row>
    <row r="10" spans="1:8" s="31" customFormat="1" ht="24.75" customHeight="1">
      <c r="A10" s="79" t="s">
        <v>275</v>
      </c>
      <c r="B10" s="79" t="s">
        <v>276</v>
      </c>
      <c r="C10" s="111">
        <v>185.04</v>
      </c>
      <c r="D10" s="111">
        <f t="shared" si="0"/>
        <v>131.14220899999998</v>
      </c>
      <c r="E10" s="112">
        <v>48.450209</v>
      </c>
      <c r="F10" s="112">
        <v>82.692</v>
      </c>
      <c r="G10" s="143">
        <f t="shared" si="1"/>
        <v>-53.89779100000001</v>
      </c>
      <c r="H10" s="74">
        <f t="shared" si="2"/>
        <v>-0.29127643212278437</v>
      </c>
    </row>
    <row r="11" spans="1:8" s="31" customFormat="1" ht="24.75" customHeight="1">
      <c r="A11" s="79" t="s">
        <v>277</v>
      </c>
      <c r="B11" s="79" t="s">
        <v>272</v>
      </c>
      <c r="C11" s="111">
        <v>4</v>
      </c>
      <c r="D11" s="111">
        <f t="shared" si="0"/>
        <v>4</v>
      </c>
      <c r="E11" s="112">
        <v>4</v>
      </c>
      <c r="F11" s="112">
        <v>0</v>
      </c>
      <c r="G11" s="143">
        <f t="shared" si="1"/>
        <v>0</v>
      </c>
      <c r="H11" s="74">
        <f t="shared" si="2"/>
        <v>0</v>
      </c>
    </row>
    <row r="12" spans="1:8" s="31" customFormat="1" ht="24.75" customHeight="1">
      <c r="A12" s="79" t="s">
        <v>278</v>
      </c>
      <c r="B12" s="79" t="s">
        <v>279</v>
      </c>
      <c r="C12" s="111">
        <v>5</v>
      </c>
      <c r="D12" s="111">
        <f t="shared" si="0"/>
        <v>5</v>
      </c>
      <c r="E12" s="112">
        <v>0</v>
      </c>
      <c r="F12" s="112">
        <v>5</v>
      </c>
      <c r="G12" s="143">
        <f t="shared" si="1"/>
        <v>0</v>
      </c>
      <c r="H12" s="74">
        <f t="shared" si="2"/>
        <v>0</v>
      </c>
    </row>
    <row r="13" spans="1:8" s="31" customFormat="1" ht="24.75" customHeight="1">
      <c r="A13" s="79" t="s">
        <v>280</v>
      </c>
      <c r="B13" s="79" t="s">
        <v>281</v>
      </c>
      <c r="C13" s="111">
        <v>22.35</v>
      </c>
      <c r="D13" s="111">
        <f t="shared" si="0"/>
        <v>22.39</v>
      </c>
      <c r="E13" s="112">
        <v>0</v>
      </c>
      <c r="F13" s="112">
        <v>22.39</v>
      </c>
      <c r="G13" s="143">
        <f t="shared" si="1"/>
        <v>0.03999999999999915</v>
      </c>
      <c r="H13" s="74">
        <f t="shared" si="2"/>
        <v>0.0017897091722594695</v>
      </c>
    </row>
    <row r="14" spans="1:8" s="31" customFormat="1" ht="24.75" customHeight="1">
      <c r="A14" s="79" t="s">
        <v>282</v>
      </c>
      <c r="B14" s="79" t="s">
        <v>283</v>
      </c>
      <c r="C14" s="111">
        <v>72.46</v>
      </c>
      <c r="D14" s="111">
        <f t="shared" si="0"/>
        <v>19.0535</v>
      </c>
      <c r="E14" s="112">
        <v>19.0535</v>
      </c>
      <c r="F14" s="112">
        <v>0</v>
      </c>
      <c r="G14" s="143">
        <f t="shared" si="1"/>
        <v>-53.406499999999994</v>
      </c>
      <c r="H14" s="74">
        <f t="shared" si="2"/>
        <v>-0.7370480264973779</v>
      </c>
    </row>
    <row r="15" spans="1:8" s="31" customFormat="1" ht="24.75" customHeight="1">
      <c r="A15" s="79" t="s">
        <v>284</v>
      </c>
      <c r="B15" s="79" t="s">
        <v>285</v>
      </c>
      <c r="C15" s="111">
        <v>62.09</v>
      </c>
      <c r="D15" s="111">
        <f t="shared" si="0"/>
        <v>51.402112</v>
      </c>
      <c r="E15" s="112">
        <v>51.402112</v>
      </c>
      <c r="F15" s="112">
        <v>0</v>
      </c>
      <c r="G15" s="143">
        <f t="shared" si="1"/>
        <v>-10.687888000000001</v>
      </c>
      <c r="H15" s="74">
        <f t="shared" si="2"/>
        <v>-0.17213541633113225</v>
      </c>
    </row>
    <row r="16" spans="1:8" s="31" customFormat="1" ht="24.75" customHeight="1">
      <c r="A16" s="79" t="s">
        <v>286</v>
      </c>
      <c r="B16" s="79" t="s">
        <v>287</v>
      </c>
      <c r="C16" s="111">
        <v>34.99</v>
      </c>
      <c r="D16" s="111">
        <f t="shared" si="0"/>
        <v>25.701056</v>
      </c>
      <c r="E16" s="112">
        <v>25.701056</v>
      </c>
      <c r="F16" s="112">
        <v>0</v>
      </c>
      <c r="G16" s="143">
        <f t="shared" si="1"/>
        <v>-9.288944</v>
      </c>
      <c r="H16" s="74">
        <f t="shared" si="2"/>
        <v>-0.26547424978565304</v>
      </c>
    </row>
    <row r="17" spans="1:8" s="31" customFormat="1" ht="24.75" customHeight="1">
      <c r="A17" s="79" t="s">
        <v>288</v>
      </c>
      <c r="B17" s="79" t="s">
        <v>289</v>
      </c>
      <c r="C17" s="111">
        <v>16.38</v>
      </c>
      <c r="D17" s="111">
        <f t="shared" si="0"/>
        <v>18.832</v>
      </c>
      <c r="E17" s="112">
        <v>18.832</v>
      </c>
      <c r="F17" s="112">
        <v>0</v>
      </c>
      <c r="G17" s="143">
        <f t="shared" si="1"/>
        <v>2.4520000000000017</v>
      </c>
      <c r="H17" s="74">
        <f t="shared" si="2"/>
        <v>0.1496947496947498</v>
      </c>
    </row>
    <row r="18" spans="1:8" s="31" customFormat="1" ht="24.75" customHeight="1">
      <c r="A18" s="79" t="s">
        <v>290</v>
      </c>
      <c r="B18" s="79" t="s">
        <v>291</v>
      </c>
      <c r="C18" s="111">
        <v>11.17</v>
      </c>
      <c r="D18" s="111">
        <f t="shared" si="0"/>
        <v>11.995</v>
      </c>
      <c r="E18" s="112">
        <v>0</v>
      </c>
      <c r="F18" s="112">
        <v>11.995</v>
      </c>
      <c r="G18" s="143">
        <f t="shared" si="1"/>
        <v>0.8249999999999993</v>
      </c>
      <c r="H18" s="74">
        <f t="shared" si="2"/>
        <v>0.07385854968666064</v>
      </c>
    </row>
    <row r="19" spans="1:8" s="31" customFormat="1" ht="24.75" customHeight="1">
      <c r="A19" s="79" t="s">
        <v>292</v>
      </c>
      <c r="B19" s="79" t="s">
        <v>293</v>
      </c>
      <c r="C19" s="111">
        <v>25.61</v>
      </c>
      <c r="D19" s="111">
        <f t="shared" si="0"/>
        <v>25.701056</v>
      </c>
      <c r="E19" s="112">
        <v>25.701056</v>
      </c>
      <c r="F19" s="112">
        <v>0</v>
      </c>
      <c r="G19" s="143">
        <f t="shared" si="1"/>
        <v>0.0910560000000018</v>
      </c>
      <c r="H19" s="74">
        <f t="shared" si="2"/>
        <v>0.0035554861382273255</v>
      </c>
    </row>
    <row r="20" spans="1:8" s="31" customFormat="1" ht="24.75" customHeight="1">
      <c r="A20" s="79" t="s">
        <v>294</v>
      </c>
      <c r="B20" s="79" t="s">
        <v>295</v>
      </c>
      <c r="C20" s="111">
        <v>20.39</v>
      </c>
      <c r="D20" s="111">
        <f t="shared" si="0"/>
        <v>19.663754</v>
      </c>
      <c r="E20" s="112">
        <v>19.663754</v>
      </c>
      <c r="F20" s="112">
        <v>0</v>
      </c>
      <c r="G20" s="143">
        <f t="shared" si="1"/>
        <v>-0.7262459999999997</v>
      </c>
      <c r="H20" s="74">
        <f t="shared" si="2"/>
        <v>-0.03561775380088277</v>
      </c>
    </row>
    <row r="21" spans="1:8" s="31" customFormat="1" ht="24.75" customHeight="1">
      <c r="A21" s="79" t="s">
        <v>296</v>
      </c>
      <c r="B21" s="79" t="s">
        <v>297</v>
      </c>
      <c r="C21" s="111">
        <v>0</v>
      </c>
      <c r="D21" s="111">
        <f t="shared" si="0"/>
        <v>11.2</v>
      </c>
      <c r="E21" s="112">
        <v>0</v>
      </c>
      <c r="F21" s="112">
        <v>11.2</v>
      </c>
      <c r="G21" s="143">
        <f t="shared" si="1"/>
        <v>11.2</v>
      </c>
      <c r="H21" s="74" t="e">
        <f t="shared" si="2"/>
        <v>#DIV/0!</v>
      </c>
    </row>
    <row r="22" spans="1:8" s="31" customFormat="1" ht="24.75" customHeight="1">
      <c r="A22" s="79" t="s">
        <v>298</v>
      </c>
      <c r="B22" s="79" t="s">
        <v>299</v>
      </c>
      <c r="C22" s="111">
        <v>341.55</v>
      </c>
      <c r="D22" s="111">
        <f t="shared" si="0"/>
        <v>345.741637</v>
      </c>
      <c r="E22" s="112">
        <v>345.741637</v>
      </c>
      <c r="F22" s="112">
        <v>0</v>
      </c>
      <c r="G22" s="143">
        <f t="shared" si="1"/>
        <v>4.191637000000014</v>
      </c>
      <c r="H22" s="74">
        <f t="shared" si="2"/>
        <v>0.012272396428048643</v>
      </c>
    </row>
    <row r="23" spans="1:8" ht="40.5">
      <c r="A23" s="79" t="s">
        <v>300</v>
      </c>
      <c r="B23" s="78" t="s">
        <v>301</v>
      </c>
      <c r="C23" s="113">
        <v>74.35</v>
      </c>
      <c r="D23" s="113">
        <f>E23+F23</f>
        <v>22.39</v>
      </c>
      <c r="E23" s="112">
        <v>0</v>
      </c>
      <c r="F23" s="112">
        <v>22.39</v>
      </c>
      <c r="G23" s="144">
        <f t="shared" si="1"/>
        <v>-51.959999999999994</v>
      </c>
      <c r="H23" s="76">
        <f>G23/C23</f>
        <v>-0.6988567585743106</v>
      </c>
    </row>
    <row r="24" spans="1:8" ht="27">
      <c r="A24" s="79" t="s">
        <v>302</v>
      </c>
      <c r="B24" s="78" t="s">
        <v>303</v>
      </c>
      <c r="C24" s="113">
        <v>45</v>
      </c>
      <c r="D24" s="113">
        <f>E24+F24</f>
        <v>44.924124</v>
      </c>
      <c r="E24" s="112">
        <v>44.924124</v>
      </c>
      <c r="F24" s="112"/>
      <c r="G24" s="144">
        <f t="shared" si="1"/>
        <v>-0.07587600000000094</v>
      </c>
      <c r="H24" s="76">
        <f>G24/C24</f>
        <v>-0.0016861333333333542</v>
      </c>
    </row>
    <row r="25" spans="1:8" ht="27">
      <c r="A25" s="79" t="s">
        <v>304</v>
      </c>
      <c r="B25" s="78" t="s">
        <v>305</v>
      </c>
      <c r="C25" s="113">
        <v>30.39</v>
      </c>
      <c r="D25" s="113">
        <f>E25+F25</f>
        <v>32.160874</v>
      </c>
      <c r="E25" s="112">
        <v>32.160874</v>
      </c>
      <c r="F25" s="112">
        <v>0</v>
      </c>
      <c r="G25" s="144">
        <f t="shared" si="1"/>
        <v>1.7708739999999992</v>
      </c>
      <c r="H25" s="76">
        <f>G25/C25</f>
        <v>0.05827160250082261</v>
      </c>
    </row>
  </sheetData>
  <sheetProtection/>
  <mergeCells count="6">
    <mergeCell ref="A2:H2"/>
    <mergeCell ref="A4:B4"/>
    <mergeCell ref="C4:C5"/>
    <mergeCell ref="D4:F4"/>
    <mergeCell ref="G4:H4"/>
    <mergeCell ref="A6:B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H16" sqref="H16"/>
    </sheetView>
  </sheetViews>
  <sheetFormatPr defaultColWidth="9.00390625" defaultRowHeight="14.25"/>
  <cols>
    <col min="1" max="1" width="19.375" style="60" customWidth="1"/>
    <col min="2" max="2" width="31.50390625" style="60" customWidth="1"/>
    <col min="3" max="3" width="30.375" style="60" customWidth="1"/>
    <col min="4" max="4" width="6.00390625" style="60" customWidth="1"/>
    <col min="5" max="5" width="9.00390625" style="60" customWidth="1"/>
    <col min="6" max="6" width="16.125" style="60" hidden="1" customWidth="1"/>
    <col min="7" max="7" width="19.00390625" style="60" hidden="1" customWidth="1"/>
    <col min="8" max="16384" width="9.00390625" style="60" customWidth="1"/>
  </cols>
  <sheetData>
    <row r="1" s="8" customFormat="1" ht="14.25">
      <c r="A1" s="8" t="s">
        <v>261</v>
      </c>
    </row>
    <row r="2" spans="1:5" s="9" customFormat="1" ht="34.5" customHeight="1">
      <c r="A2" s="145" t="s">
        <v>268</v>
      </c>
      <c r="B2" s="145"/>
      <c r="C2" s="145"/>
      <c r="D2" s="36"/>
      <c r="E2" s="36"/>
    </row>
    <row r="3" spans="1:5" s="8" customFormat="1" ht="19.5" customHeight="1">
      <c r="A3" s="58"/>
      <c r="B3" s="58"/>
      <c r="C3" s="27" t="s">
        <v>32</v>
      </c>
      <c r="D3" s="58"/>
      <c r="E3" s="58"/>
    </row>
    <row r="4" spans="1:3" ht="19.5" customHeight="1">
      <c r="A4" s="52" t="s">
        <v>233</v>
      </c>
      <c r="B4" s="52" t="s">
        <v>234</v>
      </c>
      <c r="C4" s="53" t="s">
        <v>235</v>
      </c>
    </row>
    <row r="5" spans="1:3" ht="21.75" customHeight="1">
      <c r="A5" s="167" t="s">
        <v>38</v>
      </c>
      <c r="B5" s="168"/>
      <c r="C5" s="55">
        <f>C6+C11+C21+C23+C26+C28</f>
        <v>1227.75</v>
      </c>
    </row>
    <row r="6" spans="1:7" s="66" customFormat="1" ht="21.75" customHeight="1">
      <c r="A6" s="63">
        <v>501</v>
      </c>
      <c r="B6" s="64" t="s">
        <v>236</v>
      </c>
      <c r="C6" s="65">
        <f>SUM(C7:C10)</f>
        <v>950.77</v>
      </c>
      <c r="F6" s="81" t="s">
        <v>48</v>
      </c>
      <c r="G6" s="80">
        <v>1717684</v>
      </c>
    </row>
    <row r="7" spans="1:7" ht="21.75" customHeight="1">
      <c r="A7" s="62">
        <v>50101</v>
      </c>
      <c r="B7" s="56" t="s">
        <v>237</v>
      </c>
      <c r="C7" s="57">
        <v>439.91</v>
      </c>
      <c r="F7" s="81" t="s">
        <v>49</v>
      </c>
      <c r="G7" s="80">
        <v>1895853.72</v>
      </c>
    </row>
    <row r="8" spans="1:7" ht="21.75" customHeight="1">
      <c r="A8" s="62">
        <v>50102</v>
      </c>
      <c r="B8" s="56" t="s">
        <v>238</v>
      </c>
      <c r="C8" s="57">
        <v>126.87</v>
      </c>
      <c r="F8" s="81" t="s">
        <v>50</v>
      </c>
      <c r="G8" s="80">
        <v>785652</v>
      </c>
    </row>
    <row r="9" spans="1:7" ht="21.75" customHeight="1">
      <c r="A9" s="62">
        <v>50103</v>
      </c>
      <c r="B9" s="56" t="s">
        <v>239</v>
      </c>
      <c r="C9" s="57">
        <v>44.92</v>
      </c>
      <c r="F9" s="81" t="s">
        <v>209</v>
      </c>
      <c r="G9" s="80">
        <v>514021.12</v>
      </c>
    </row>
    <row r="10" spans="1:7" ht="21.75" customHeight="1">
      <c r="A10" s="62">
        <v>50199</v>
      </c>
      <c r="B10" s="56" t="s">
        <v>240</v>
      </c>
      <c r="C10" s="57">
        <v>339.07</v>
      </c>
      <c r="F10" s="81" t="s">
        <v>210</v>
      </c>
      <c r="G10" s="80">
        <v>257010.56</v>
      </c>
    </row>
    <row r="11" spans="1:7" ht="21.75" customHeight="1">
      <c r="A11" s="61">
        <v>502</v>
      </c>
      <c r="B11" s="54" t="s">
        <v>241</v>
      </c>
      <c r="C11" s="55">
        <f>SUM(C12:C20)</f>
        <v>230.3</v>
      </c>
      <c r="F11" s="81" t="s">
        <v>211</v>
      </c>
      <c r="G11" s="80">
        <v>257010.56</v>
      </c>
    </row>
    <row r="12" spans="1:7" ht="21.75" customHeight="1">
      <c r="A12" s="62">
        <v>50201</v>
      </c>
      <c r="B12" s="56" t="s">
        <v>242</v>
      </c>
      <c r="C12" s="57">
        <v>154.36</v>
      </c>
      <c r="F12" s="81" t="s">
        <v>212</v>
      </c>
      <c r="G12" s="80">
        <v>196637.54</v>
      </c>
    </row>
    <row r="13" spans="1:7" ht="21.75" customHeight="1">
      <c r="A13" s="62">
        <v>50202</v>
      </c>
      <c r="B13" s="56" t="s">
        <v>243</v>
      </c>
      <c r="C13" s="57">
        <v>0</v>
      </c>
      <c r="F13" s="81" t="s">
        <v>213</v>
      </c>
      <c r="G13" s="80">
        <v>44082.78</v>
      </c>
    </row>
    <row r="14" spans="1:7" ht="21.75" customHeight="1">
      <c r="A14" s="62">
        <v>50203</v>
      </c>
      <c r="B14" s="56" t="s">
        <v>244</v>
      </c>
      <c r="C14" s="57">
        <v>6</v>
      </c>
      <c r="F14" s="81" t="s">
        <v>92</v>
      </c>
      <c r="G14" s="80">
        <v>449241.24</v>
      </c>
    </row>
    <row r="15" spans="1:7" ht="21.75" customHeight="1">
      <c r="A15" s="62">
        <v>50204</v>
      </c>
      <c r="B15" s="56" t="s">
        <v>245</v>
      </c>
      <c r="C15" s="57">
        <v>0</v>
      </c>
      <c r="F15" s="81" t="s">
        <v>53</v>
      </c>
      <c r="G15" s="80">
        <v>3390763.46</v>
      </c>
    </row>
    <row r="16" spans="1:3" ht="21.75" customHeight="1">
      <c r="A16" s="62">
        <v>50205</v>
      </c>
      <c r="B16" s="56" t="s">
        <v>246</v>
      </c>
      <c r="C16" s="57">
        <v>0</v>
      </c>
    </row>
    <row r="17" spans="1:7" ht="21.75" customHeight="1">
      <c r="A17" s="62">
        <v>50206</v>
      </c>
      <c r="B17" s="56" t="s">
        <v>247</v>
      </c>
      <c r="C17" s="57">
        <v>0</v>
      </c>
      <c r="F17" s="81" t="s">
        <v>55</v>
      </c>
      <c r="G17" s="80">
        <v>1279000</v>
      </c>
    </row>
    <row r="18" spans="1:7" ht="21.75" customHeight="1">
      <c r="A18" s="62">
        <v>50208</v>
      </c>
      <c r="B18" s="56" t="s">
        <v>248</v>
      </c>
      <c r="C18" s="57">
        <v>24.6</v>
      </c>
      <c r="F18" s="81" t="s">
        <v>59</v>
      </c>
      <c r="G18" s="80">
        <v>20000</v>
      </c>
    </row>
    <row r="19" spans="1:7" ht="21.75" customHeight="1">
      <c r="A19" s="62">
        <v>50209</v>
      </c>
      <c r="B19" s="56" t="s">
        <v>249</v>
      </c>
      <c r="C19" s="57">
        <v>0</v>
      </c>
      <c r="F19" s="81" t="s">
        <v>60</v>
      </c>
      <c r="G19" s="80">
        <v>50000</v>
      </c>
    </row>
    <row r="20" spans="1:7" ht="21.75" customHeight="1">
      <c r="A20" s="62">
        <v>50299</v>
      </c>
      <c r="B20" s="56" t="s">
        <v>250</v>
      </c>
      <c r="C20" s="57">
        <v>45.34</v>
      </c>
      <c r="F20" s="81" t="s">
        <v>61</v>
      </c>
      <c r="G20" s="80">
        <v>30000</v>
      </c>
    </row>
    <row r="21" spans="1:7" ht="21.75" customHeight="1">
      <c r="A21" s="61">
        <v>503</v>
      </c>
      <c r="B21" s="54" t="s">
        <v>251</v>
      </c>
      <c r="C21" s="55">
        <f>SUM(C22)</f>
        <v>0</v>
      </c>
      <c r="F21" s="81" t="s">
        <v>62</v>
      </c>
      <c r="G21" s="80">
        <v>164670</v>
      </c>
    </row>
    <row r="22" spans="1:7" ht="21.75" customHeight="1">
      <c r="A22" s="62">
        <v>50306</v>
      </c>
      <c r="B22" s="56" t="s">
        <v>267</v>
      </c>
      <c r="C22" s="57">
        <v>0</v>
      </c>
      <c r="F22" s="81" t="s">
        <v>64</v>
      </c>
      <c r="G22" s="80">
        <v>60000</v>
      </c>
    </row>
    <row r="23" spans="1:7" ht="21.75" customHeight="1">
      <c r="A23" s="61">
        <v>505</v>
      </c>
      <c r="B23" s="54" t="s">
        <v>252</v>
      </c>
      <c r="C23" s="55">
        <f>SUM(C24:C25)</f>
        <v>0</v>
      </c>
      <c r="F23" s="81" t="s">
        <v>74</v>
      </c>
      <c r="G23" s="80">
        <v>50000</v>
      </c>
    </row>
    <row r="24" spans="1:7" ht="21.75" customHeight="1">
      <c r="A24" s="62">
        <v>50501</v>
      </c>
      <c r="B24" s="56" t="s">
        <v>253</v>
      </c>
      <c r="C24" s="57">
        <v>0</v>
      </c>
      <c r="F24" s="81" t="s">
        <v>78</v>
      </c>
      <c r="G24" s="80">
        <v>246000</v>
      </c>
    </row>
    <row r="25" spans="1:7" ht="21.75" customHeight="1">
      <c r="A25" s="62">
        <v>50502</v>
      </c>
      <c r="B25" s="56" t="s">
        <v>254</v>
      </c>
      <c r="C25" s="57">
        <v>0</v>
      </c>
      <c r="F25" s="81" t="s">
        <v>79</v>
      </c>
      <c r="G25" s="80">
        <v>122760</v>
      </c>
    </row>
    <row r="26" spans="1:7" ht="21.75" customHeight="1">
      <c r="A26" s="61">
        <v>506</v>
      </c>
      <c r="B26" s="54" t="s">
        <v>255</v>
      </c>
      <c r="C26" s="55">
        <f>SUM(C27)</f>
        <v>0</v>
      </c>
      <c r="F26" s="81" t="s">
        <v>81</v>
      </c>
      <c r="G26" s="80">
        <v>1887370</v>
      </c>
    </row>
    <row r="27" spans="1:3" ht="21.75" customHeight="1">
      <c r="A27" s="62">
        <v>50601</v>
      </c>
      <c r="B27" s="56" t="s">
        <v>256</v>
      </c>
      <c r="C27" s="57">
        <v>0</v>
      </c>
    </row>
    <row r="28" spans="1:7" ht="21.75" customHeight="1">
      <c r="A28" s="61">
        <v>509</v>
      </c>
      <c r="B28" s="54" t="s">
        <v>257</v>
      </c>
      <c r="C28" s="55">
        <f>SUM(C29:C31)</f>
        <v>46.68</v>
      </c>
      <c r="F28" s="81" t="s">
        <v>83</v>
      </c>
      <c r="G28" s="80">
        <v>120182.04</v>
      </c>
    </row>
    <row r="29" spans="1:7" ht="21.75" customHeight="1">
      <c r="A29" s="62">
        <v>50901</v>
      </c>
      <c r="B29" s="56" t="s">
        <v>258</v>
      </c>
      <c r="C29" s="57">
        <v>0</v>
      </c>
      <c r="F29" s="81" t="s">
        <v>84</v>
      </c>
      <c r="G29" s="80">
        <v>124748.98</v>
      </c>
    </row>
    <row r="30" spans="1:7" ht="21.75" customHeight="1">
      <c r="A30" s="62">
        <v>50905</v>
      </c>
      <c r="B30" s="56" t="s">
        <v>259</v>
      </c>
      <c r="C30" s="57">
        <v>24.49</v>
      </c>
      <c r="F30" s="81" t="s">
        <v>86</v>
      </c>
      <c r="G30" s="80">
        <v>188320</v>
      </c>
    </row>
    <row r="31" spans="1:7" ht="21.75" customHeight="1">
      <c r="A31" s="62">
        <v>50999</v>
      </c>
      <c r="B31" s="56" t="s">
        <v>260</v>
      </c>
      <c r="C31" s="57">
        <v>22.19</v>
      </c>
      <c r="F31" s="81" t="s">
        <v>87</v>
      </c>
      <c r="G31" s="80">
        <v>33600</v>
      </c>
    </row>
  </sheetData>
  <sheetProtection/>
  <mergeCells count="2">
    <mergeCell ref="A5:B5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1">
      <selection activeCell="D6" sqref="D6:E6"/>
    </sheetView>
  </sheetViews>
  <sheetFormatPr defaultColWidth="9.00390625" defaultRowHeight="14.25"/>
  <cols>
    <col min="1" max="1" width="9.00390625" style="8" customWidth="1"/>
    <col min="2" max="2" width="31.00390625" style="8" customWidth="1"/>
    <col min="3" max="3" width="11.625" style="118" customWidth="1"/>
    <col min="4" max="5" width="22.75390625" style="118" customWidth="1"/>
    <col min="6" max="6" width="9.00390625" style="8" customWidth="1"/>
    <col min="7" max="8" width="0" style="8" hidden="1" customWidth="1"/>
    <col min="9" max="16384" width="9.00390625" style="8" customWidth="1"/>
  </cols>
  <sheetData>
    <row r="1" ht="14.25">
      <c r="A1" s="8" t="s">
        <v>102</v>
      </c>
    </row>
    <row r="2" spans="1:5" s="9" customFormat="1" ht="34.5" customHeight="1">
      <c r="A2" s="145" t="s">
        <v>266</v>
      </c>
      <c r="B2" s="145"/>
      <c r="C2" s="146"/>
      <c r="D2" s="146"/>
      <c r="E2" s="146"/>
    </row>
    <row r="3" ht="19.5" customHeight="1">
      <c r="E3" s="118" t="s">
        <v>32</v>
      </c>
    </row>
    <row r="4" spans="1:5" ht="14.25">
      <c r="A4" s="169" t="s">
        <v>0</v>
      </c>
      <c r="B4" s="169"/>
      <c r="C4" s="170" t="s">
        <v>44</v>
      </c>
      <c r="D4" s="170"/>
      <c r="E4" s="170"/>
    </row>
    <row r="5" spans="1:5" ht="14.25">
      <c r="A5" s="33" t="s">
        <v>35</v>
      </c>
      <c r="B5" s="33" t="s">
        <v>36</v>
      </c>
      <c r="C5" s="116" t="s">
        <v>38</v>
      </c>
      <c r="D5" s="116" t="s">
        <v>45</v>
      </c>
      <c r="E5" s="116" t="s">
        <v>46</v>
      </c>
    </row>
    <row r="6" spans="1:8" ht="14.25">
      <c r="A6" s="169" t="s">
        <v>1</v>
      </c>
      <c r="B6" s="169"/>
      <c r="C6" s="119">
        <f>C7+C21+C49+C62</f>
        <v>1227.79</v>
      </c>
      <c r="D6" s="117">
        <f>D7+D21+D49+D62</f>
        <v>997.4799999999999</v>
      </c>
      <c r="E6" s="117">
        <f>E7+E21+E49</f>
        <v>230.31</v>
      </c>
      <c r="G6" s="75">
        <v>950.8</v>
      </c>
      <c r="H6" s="75">
        <v>277</v>
      </c>
    </row>
    <row r="7" spans="1:8" s="69" customFormat="1" ht="14.25">
      <c r="A7" s="67">
        <v>301</v>
      </c>
      <c r="B7" s="68" t="s">
        <v>47</v>
      </c>
      <c r="C7" s="120">
        <f>SUM(C8:C20)</f>
        <v>950.8</v>
      </c>
      <c r="D7" s="117">
        <f>SUM(D8:D20)</f>
        <v>950.8</v>
      </c>
      <c r="E7" s="117">
        <v>0</v>
      </c>
      <c r="G7" s="75">
        <v>950.8</v>
      </c>
      <c r="H7" s="75">
        <v>0</v>
      </c>
    </row>
    <row r="8" spans="1:8" ht="14.25">
      <c r="A8" s="34">
        <v>30101</v>
      </c>
      <c r="B8" s="35" t="s">
        <v>48</v>
      </c>
      <c r="C8" s="121">
        <f>D8+E8</f>
        <v>171.77</v>
      </c>
      <c r="D8" s="122">
        <v>171.77</v>
      </c>
      <c r="E8" s="117">
        <v>0</v>
      </c>
      <c r="G8" s="83">
        <v>171.77</v>
      </c>
      <c r="H8" s="70"/>
    </row>
    <row r="9" spans="1:8" ht="14.25">
      <c r="A9" s="34">
        <v>30102</v>
      </c>
      <c r="B9" s="35" t="s">
        <v>49</v>
      </c>
      <c r="C9" s="121">
        <f aca="true" t="shared" si="0" ref="C9:C20">D9+E9</f>
        <v>189.59</v>
      </c>
      <c r="D9" s="122">
        <v>189.59</v>
      </c>
      <c r="E9" s="117">
        <v>0</v>
      </c>
      <c r="G9" s="83">
        <v>189.59</v>
      </c>
      <c r="H9" s="70"/>
    </row>
    <row r="10" spans="1:8" ht="14.25">
      <c r="A10" s="34">
        <v>30103</v>
      </c>
      <c r="B10" s="35" t="s">
        <v>50</v>
      </c>
      <c r="C10" s="121">
        <f t="shared" si="0"/>
        <v>78.57</v>
      </c>
      <c r="D10" s="122">
        <v>78.57</v>
      </c>
      <c r="E10" s="117">
        <v>0</v>
      </c>
      <c r="G10" s="83">
        <v>78.57</v>
      </c>
      <c r="H10" s="70"/>
    </row>
    <row r="11" spans="1:8" ht="14.25">
      <c r="A11" s="34">
        <v>30106</v>
      </c>
      <c r="B11" s="35" t="s">
        <v>51</v>
      </c>
      <c r="C11" s="121">
        <f t="shared" si="0"/>
        <v>0</v>
      </c>
      <c r="D11" s="117">
        <v>0</v>
      </c>
      <c r="E11" s="117">
        <v>0</v>
      </c>
      <c r="G11" s="71"/>
      <c r="H11" s="70"/>
    </row>
    <row r="12" spans="1:8" ht="14.25">
      <c r="A12" s="34">
        <v>30107</v>
      </c>
      <c r="B12" s="35" t="s">
        <v>52</v>
      </c>
      <c r="C12" s="121">
        <f t="shared" si="0"/>
        <v>0</v>
      </c>
      <c r="D12" s="117">
        <v>0</v>
      </c>
      <c r="E12" s="117">
        <v>0</v>
      </c>
      <c r="G12" s="70"/>
      <c r="H12" s="70"/>
    </row>
    <row r="13" spans="1:8" ht="14.25">
      <c r="A13" s="34">
        <v>30108</v>
      </c>
      <c r="B13" s="35" t="s">
        <v>209</v>
      </c>
      <c r="C13" s="121">
        <f t="shared" si="0"/>
        <v>51.4</v>
      </c>
      <c r="D13" s="122">
        <v>51.4</v>
      </c>
      <c r="E13" s="117">
        <v>0</v>
      </c>
      <c r="G13" s="83">
        <v>51.4</v>
      </c>
      <c r="H13" s="70"/>
    </row>
    <row r="14" spans="1:8" ht="14.25">
      <c r="A14" s="34">
        <v>30109</v>
      </c>
      <c r="B14" s="35" t="s">
        <v>210</v>
      </c>
      <c r="C14" s="121">
        <f t="shared" si="0"/>
        <v>25.7</v>
      </c>
      <c r="D14" s="122">
        <v>25.7</v>
      </c>
      <c r="E14" s="117">
        <v>0</v>
      </c>
      <c r="G14" s="83">
        <v>25.7</v>
      </c>
      <c r="H14" s="70"/>
    </row>
    <row r="15" spans="1:8" ht="14.25">
      <c r="A15" s="34">
        <v>30110</v>
      </c>
      <c r="B15" s="35" t="s">
        <v>211</v>
      </c>
      <c r="C15" s="121">
        <f t="shared" si="0"/>
        <v>25.7</v>
      </c>
      <c r="D15" s="122">
        <v>25.7</v>
      </c>
      <c r="E15" s="117">
        <v>0</v>
      </c>
      <c r="G15" s="83">
        <v>25.7</v>
      </c>
      <c r="H15" s="70"/>
    </row>
    <row r="16" spans="1:8" ht="14.25">
      <c r="A16" s="34">
        <v>30111</v>
      </c>
      <c r="B16" s="35" t="s">
        <v>212</v>
      </c>
      <c r="C16" s="121">
        <f t="shared" si="0"/>
        <v>19.66</v>
      </c>
      <c r="D16" s="122">
        <v>19.66</v>
      </c>
      <c r="E16" s="117">
        <v>0</v>
      </c>
      <c r="G16" s="83">
        <v>19.66</v>
      </c>
      <c r="H16" s="70"/>
    </row>
    <row r="17" spans="1:8" ht="14.25">
      <c r="A17" s="34">
        <v>30112</v>
      </c>
      <c r="B17" s="35" t="s">
        <v>213</v>
      </c>
      <c r="C17" s="121">
        <f t="shared" si="0"/>
        <v>4.41</v>
      </c>
      <c r="D17" s="122">
        <v>4.41</v>
      </c>
      <c r="E17" s="117">
        <v>0</v>
      </c>
      <c r="G17" s="83">
        <v>4.41</v>
      </c>
      <c r="H17" s="70"/>
    </row>
    <row r="18" spans="1:8" ht="14.25">
      <c r="A18" s="34">
        <v>30113</v>
      </c>
      <c r="B18" s="35" t="s">
        <v>92</v>
      </c>
      <c r="C18" s="121">
        <f t="shared" si="0"/>
        <v>44.92</v>
      </c>
      <c r="D18" s="122">
        <v>44.92</v>
      </c>
      <c r="E18" s="117">
        <v>0</v>
      </c>
      <c r="G18" s="83">
        <v>44.92</v>
      </c>
      <c r="H18" s="70"/>
    </row>
    <row r="19" spans="1:8" ht="14.25">
      <c r="A19" s="34">
        <v>30114</v>
      </c>
      <c r="B19" s="35" t="s">
        <v>89</v>
      </c>
      <c r="C19" s="121">
        <f t="shared" si="0"/>
        <v>0</v>
      </c>
      <c r="D19" s="117">
        <v>0</v>
      </c>
      <c r="E19" s="117">
        <v>0</v>
      </c>
      <c r="G19" s="71"/>
      <c r="H19" s="70"/>
    </row>
    <row r="20" spans="1:8" ht="14.25">
      <c r="A20" s="34">
        <v>30199</v>
      </c>
      <c r="B20" s="35" t="s">
        <v>53</v>
      </c>
      <c r="C20" s="121">
        <f t="shared" si="0"/>
        <v>339.08</v>
      </c>
      <c r="D20" s="118">
        <v>339.08</v>
      </c>
      <c r="E20" s="117">
        <v>0</v>
      </c>
      <c r="G20" s="82">
        <v>339.08</v>
      </c>
      <c r="H20" s="70"/>
    </row>
    <row r="21" spans="1:8" s="69" customFormat="1" ht="14.25">
      <c r="A21" s="67">
        <v>302</v>
      </c>
      <c r="B21" s="68" t="s">
        <v>54</v>
      </c>
      <c r="C21" s="120">
        <f>SUM(C22:C48)</f>
        <v>230.31</v>
      </c>
      <c r="D21" s="117">
        <v>0</v>
      </c>
      <c r="E21" s="117">
        <f>SUM(E22:E48)</f>
        <v>230.31</v>
      </c>
      <c r="G21" s="75">
        <v>0</v>
      </c>
      <c r="H21" s="75">
        <v>230.32</v>
      </c>
    </row>
    <row r="22" spans="1:8" ht="14.25">
      <c r="A22" s="34">
        <v>30201</v>
      </c>
      <c r="B22" s="35" t="s">
        <v>55</v>
      </c>
      <c r="C22" s="121">
        <f>D22+E22</f>
        <v>127.9</v>
      </c>
      <c r="D22" s="117">
        <v>0</v>
      </c>
      <c r="E22" s="122">
        <v>127.9</v>
      </c>
      <c r="G22" s="70"/>
      <c r="H22" s="82">
        <v>127.9</v>
      </c>
    </row>
    <row r="23" spans="1:8" ht="14.25">
      <c r="A23" s="34">
        <v>30202</v>
      </c>
      <c r="B23" s="35" t="s">
        <v>56</v>
      </c>
      <c r="C23" s="121">
        <f aca="true" t="shared" si="1" ref="C23:C48">D23+E23</f>
        <v>0</v>
      </c>
      <c r="D23" s="117">
        <v>0</v>
      </c>
      <c r="E23" s="117">
        <v>0</v>
      </c>
      <c r="G23" s="70"/>
      <c r="H23" s="71"/>
    </row>
    <row r="24" spans="1:8" ht="14.25">
      <c r="A24" s="34">
        <v>30203</v>
      </c>
      <c r="B24" s="35" t="s">
        <v>57</v>
      </c>
      <c r="C24" s="121">
        <f t="shared" si="1"/>
        <v>0</v>
      </c>
      <c r="D24" s="117">
        <v>0</v>
      </c>
      <c r="E24" s="117">
        <v>0</v>
      </c>
      <c r="G24" s="70"/>
      <c r="H24" s="70"/>
    </row>
    <row r="25" spans="1:8" ht="14.25">
      <c r="A25" s="34">
        <v>30204</v>
      </c>
      <c r="B25" s="35" t="s">
        <v>58</v>
      </c>
      <c r="C25" s="121">
        <f t="shared" si="1"/>
        <v>0</v>
      </c>
      <c r="D25" s="117">
        <v>0</v>
      </c>
      <c r="E25" s="117">
        <v>0</v>
      </c>
      <c r="G25" s="70"/>
      <c r="H25" s="70"/>
    </row>
    <row r="26" spans="1:8" ht="14.25">
      <c r="A26" s="34">
        <v>30205</v>
      </c>
      <c r="B26" s="35" t="s">
        <v>59</v>
      </c>
      <c r="C26" s="121">
        <f t="shared" si="1"/>
        <v>2</v>
      </c>
      <c r="D26" s="117">
        <v>0</v>
      </c>
      <c r="E26" s="122">
        <v>2</v>
      </c>
      <c r="G26" s="70"/>
      <c r="H26" s="82">
        <v>2</v>
      </c>
    </row>
    <row r="27" spans="1:8" ht="14.25">
      <c r="A27" s="34">
        <v>30206</v>
      </c>
      <c r="B27" s="35" t="s">
        <v>60</v>
      </c>
      <c r="C27" s="121">
        <f t="shared" si="1"/>
        <v>5</v>
      </c>
      <c r="D27" s="117">
        <v>0</v>
      </c>
      <c r="E27" s="122">
        <v>5</v>
      </c>
      <c r="G27" s="70"/>
      <c r="H27" s="82">
        <v>5</v>
      </c>
    </row>
    <row r="28" spans="1:8" ht="14.25">
      <c r="A28" s="34">
        <v>30207</v>
      </c>
      <c r="B28" s="35" t="s">
        <v>61</v>
      </c>
      <c r="C28" s="121">
        <f t="shared" si="1"/>
        <v>3</v>
      </c>
      <c r="D28" s="117">
        <v>0</v>
      </c>
      <c r="E28" s="117">
        <v>3</v>
      </c>
      <c r="G28" s="70"/>
      <c r="H28" s="71">
        <v>3</v>
      </c>
    </row>
    <row r="29" spans="1:8" ht="14.25">
      <c r="A29" s="34">
        <v>30208</v>
      </c>
      <c r="B29" s="35" t="s">
        <v>62</v>
      </c>
      <c r="C29" s="121">
        <f t="shared" si="1"/>
        <v>16.47</v>
      </c>
      <c r="D29" s="117">
        <v>0</v>
      </c>
      <c r="E29" s="117">
        <v>16.47</v>
      </c>
      <c r="G29" s="70"/>
      <c r="H29" s="71">
        <v>16.47</v>
      </c>
    </row>
    <row r="30" spans="1:8" ht="14.25">
      <c r="A30" s="34">
        <v>30209</v>
      </c>
      <c r="B30" s="35" t="s">
        <v>63</v>
      </c>
      <c r="C30" s="121">
        <f t="shared" si="1"/>
        <v>0</v>
      </c>
      <c r="D30" s="117">
        <v>0</v>
      </c>
      <c r="E30" s="117">
        <v>0</v>
      </c>
      <c r="G30" s="70"/>
      <c r="H30" s="71"/>
    </row>
    <row r="31" spans="1:8" ht="14.25">
      <c r="A31" s="34">
        <v>30211</v>
      </c>
      <c r="B31" s="35" t="s">
        <v>64</v>
      </c>
      <c r="C31" s="121">
        <f t="shared" si="1"/>
        <v>6</v>
      </c>
      <c r="D31" s="117">
        <v>0</v>
      </c>
      <c r="E31" s="117">
        <v>6</v>
      </c>
      <c r="G31" s="70"/>
      <c r="H31" s="71">
        <v>6</v>
      </c>
    </row>
    <row r="32" spans="1:8" ht="14.25">
      <c r="A32" s="34">
        <v>30212</v>
      </c>
      <c r="B32" s="35" t="s">
        <v>65</v>
      </c>
      <c r="C32" s="121">
        <f t="shared" si="1"/>
        <v>0</v>
      </c>
      <c r="D32" s="117">
        <v>0</v>
      </c>
      <c r="E32" s="117">
        <v>0</v>
      </c>
      <c r="G32" s="70"/>
      <c r="H32" s="70"/>
    </row>
    <row r="33" spans="1:8" ht="14.25">
      <c r="A33" s="34">
        <v>30213</v>
      </c>
      <c r="B33" s="35" t="s">
        <v>66</v>
      </c>
      <c r="C33" s="121">
        <f t="shared" si="1"/>
        <v>0</v>
      </c>
      <c r="D33" s="117">
        <v>0</v>
      </c>
      <c r="E33" s="117">
        <v>0</v>
      </c>
      <c r="G33" s="70"/>
      <c r="H33" s="71"/>
    </row>
    <row r="34" spans="1:8" ht="14.25">
      <c r="A34" s="34">
        <v>30214</v>
      </c>
      <c r="B34" s="35" t="s">
        <v>67</v>
      </c>
      <c r="C34" s="121">
        <f t="shared" si="1"/>
        <v>0</v>
      </c>
      <c r="D34" s="117">
        <v>0</v>
      </c>
      <c r="E34" s="117">
        <v>0</v>
      </c>
      <c r="G34" s="70"/>
      <c r="H34" s="70"/>
    </row>
    <row r="35" spans="1:8" ht="14.25">
      <c r="A35" s="34">
        <v>30215</v>
      </c>
      <c r="B35" s="35" t="s">
        <v>68</v>
      </c>
      <c r="C35" s="121">
        <f t="shared" si="1"/>
        <v>0</v>
      </c>
      <c r="D35" s="117">
        <v>0</v>
      </c>
      <c r="E35" s="117">
        <v>0</v>
      </c>
      <c r="G35" s="70"/>
      <c r="H35" s="71"/>
    </row>
    <row r="36" spans="1:8" ht="14.25">
      <c r="A36" s="34">
        <v>30216</v>
      </c>
      <c r="B36" s="35" t="s">
        <v>69</v>
      </c>
      <c r="C36" s="121">
        <f t="shared" si="1"/>
        <v>0</v>
      </c>
      <c r="D36" s="117">
        <v>0</v>
      </c>
      <c r="E36" s="117">
        <v>0</v>
      </c>
      <c r="G36" s="70"/>
      <c r="H36" s="71"/>
    </row>
    <row r="37" spans="1:8" ht="14.25">
      <c r="A37" s="34">
        <v>30217</v>
      </c>
      <c r="B37" s="35" t="s">
        <v>70</v>
      </c>
      <c r="C37" s="121">
        <f t="shared" si="1"/>
        <v>0</v>
      </c>
      <c r="D37" s="117">
        <v>0</v>
      </c>
      <c r="E37" s="117">
        <v>0</v>
      </c>
      <c r="G37" s="70"/>
      <c r="H37" s="71"/>
    </row>
    <row r="38" spans="1:8" ht="14.25">
      <c r="A38" s="34">
        <v>30218</v>
      </c>
      <c r="B38" s="35" t="s">
        <v>71</v>
      </c>
      <c r="C38" s="121">
        <f t="shared" si="1"/>
        <v>0</v>
      </c>
      <c r="D38" s="117">
        <v>0</v>
      </c>
      <c r="E38" s="117">
        <v>0</v>
      </c>
      <c r="G38" s="70"/>
      <c r="H38" s="71"/>
    </row>
    <row r="39" spans="1:8" ht="14.25">
      <c r="A39" s="34">
        <v>30224</v>
      </c>
      <c r="B39" s="35" t="s">
        <v>72</v>
      </c>
      <c r="C39" s="121">
        <f t="shared" si="1"/>
        <v>0</v>
      </c>
      <c r="D39" s="117">
        <v>0</v>
      </c>
      <c r="E39" s="117">
        <v>0</v>
      </c>
      <c r="G39" s="70"/>
      <c r="H39" s="70"/>
    </row>
    <row r="40" spans="1:8" ht="14.25">
      <c r="A40" s="34">
        <v>30225</v>
      </c>
      <c r="B40" s="35" t="s">
        <v>73</v>
      </c>
      <c r="C40" s="121">
        <f t="shared" si="1"/>
        <v>0</v>
      </c>
      <c r="D40" s="117">
        <v>0</v>
      </c>
      <c r="E40" s="117">
        <v>0</v>
      </c>
      <c r="G40" s="70"/>
      <c r="H40" s="70"/>
    </row>
    <row r="41" spans="1:8" ht="14.25">
      <c r="A41" s="34">
        <v>30226</v>
      </c>
      <c r="B41" s="35" t="s">
        <v>74</v>
      </c>
      <c r="C41" s="121">
        <f t="shared" si="1"/>
        <v>5</v>
      </c>
      <c r="D41" s="117">
        <v>0</v>
      </c>
      <c r="E41" s="117">
        <v>5</v>
      </c>
      <c r="G41" s="70"/>
      <c r="H41" s="71">
        <v>5</v>
      </c>
    </row>
    <row r="42" spans="1:8" ht="14.25">
      <c r="A42" s="34">
        <v>30227</v>
      </c>
      <c r="B42" s="35" t="s">
        <v>75</v>
      </c>
      <c r="C42" s="121">
        <f t="shared" si="1"/>
        <v>0</v>
      </c>
      <c r="D42" s="117">
        <v>0</v>
      </c>
      <c r="E42" s="117">
        <v>0</v>
      </c>
      <c r="G42" s="70"/>
      <c r="H42" s="70"/>
    </row>
    <row r="43" spans="1:8" ht="14.25">
      <c r="A43" s="34">
        <v>30228</v>
      </c>
      <c r="B43" s="35" t="s">
        <v>76</v>
      </c>
      <c r="C43" s="121">
        <f t="shared" si="1"/>
        <v>0</v>
      </c>
      <c r="D43" s="117">
        <v>0</v>
      </c>
      <c r="E43" s="117">
        <v>0</v>
      </c>
      <c r="G43" s="70"/>
      <c r="H43" s="71"/>
    </row>
    <row r="44" spans="1:8" ht="14.25">
      <c r="A44" s="34">
        <v>30229</v>
      </c>
      <c r="B44" s="35" t="s">
        <v>77</v>
      </c>
      <c r="C44" s="121">
        <f t="shared" si="1"/>
        <v>0</v>
      </c>
      <c r="D44" s="117">
        <v>0</v>
      </c>
      <c r="E44" s="117">
        <v>0</v>
      </c>
      <c r="G44" s="70"/>
      <c r="H44" s="70"/>
    </row>
    <row r="45" spans="1:8" ht="14.25">
      <c r="A45" s="34">
        <v>30231</v>
      </c>
      <c r="B45" s="35" t="s">
        <v>78</v>
      </c>
      <c r="C45" s="121">
        <f t="shared" si="1"/>
        <v>24.6</v>
      </c>
      <c r="D45" s="117">
        <v>0</v>
      </c>
      <c r="E45" s="117">
        <v>24.6</v>
      </c>
      <c r="G45" s="70"/>
      <c r="H45" s="71">
        <v>24.6</v>
      </c>
    </row>
    <row r="46" spans="1:8" ht="14.25">
      <c r="A46" s="34">
        <v>30239</v>
      </c>
      <c r="B46" s="35" t="s">
        <v>79</v>
      </c>
      <c r="C46" s="121">
        <f t="shared" si="1"/>
        <v>12.28</v>
      </c>
      <c r="D46" s="117">
        <v>0</v>
      </c>
      <c r="E46" s="117">
        <v>12.28</v>
      </c>
      <c r="G46" s="70"/>
      <c r="H46" s="70">
        <v>12.28</v>
      </c>
    </row>
    <row r="47" spans="1:8" ht="14.25">
      <c r="A47" s="34">
        <v>30240</v>
      </c>
      <c r="B47" s="35" t="s">
        <v>80</v>
      </c>
      <c r="C47" s="121">
        <f t="shared" si="1"/>
        <v>0</v>
      </c>
      <c r="D47" s="117">
        <v>0</v>
      </c>
      <c r="E47" s="117">
        <v>0</v>
      </c>
      <c r="G47" s="70"/>
      <c r="H47" s="70"/>
    </row>
    <row r="48" spans="1:8" ht="14.25">
      <c r="A48" s="34">
        <v>30299</v>
      </c>
      <c r="B48" s="35" t="s">
        <v>81</v>
      </c>
      <c r="C48" s="121">
        <f t="shared" si="1"/>
        <v>28.06</v>
      </c>
      <c r="D48" s="117">
        <v>0</v>
      </c>
      <c r="E48" s="117">
        <v>28.06</v>
      </c>
      <c r="G48" s="70"/>
      <c r="H48" s="71">
        <v>28.07</v>
      </c>
    </row>
    <row r="49" spans="1:8" s="69" customFormat="1" ht="14.25">
      <c r="A49" s="67">
        <v>303</v>
      </c>
      <c r="B49" s="68" t="s">
        <v>82</v>
      </c>
      <c r="C49" s="120">
        <f>SUM(C50:C61)</f>
        <v>46.68</v>
      </c>
      <c r="D49" s="117">
        <f>SUM(D50:D61)</f>
        <v>46.68</v>
      </c>
      <c r="E49" s="117">
        <v>0</v>
      </c>
      <c r="G49" s="75">
        <v>0</v>
      </c>
      <c r="H49" s="75">
        <v>46.68</v>
      </c>
    </row>
    <row r="50" spans="1:8" ht="14.25">
      <c r="A50" s="34">
        <v>30301</v>
      </c>
      <c r="B50" s="35" t="s">
        <v>83</v>
      </c>
      <c r="C50" s="121">
        <f>D50+E50</f>
        <v>12.02</v>
      </c>
      <c r="D50" s="117">
        <v>12.02</v>
      </c>
      <c r="E50" s="117">
        <v>0</v>
      </c>
      <c r="G50" s="70"/>
      <c r="H50" s="70">
        <v>12.02</v>
      </c>
    </row>
    <row r="51" spans="1:8" ht="14.25">
      <c r="A51" s="34">
        <v>30302</v>
      </c>
      <c r="B51" s="35" t="s">
        <v>84</v>
      </c>
      <c r="C51" s="121">
        <f aca="true" t="shared" si="2" ref="C51:C61">D51+E51</f>
        <v>12.47</v>
      </c>
      <c r="D51" s="117">
        <v>12.47</v>
      </c>
      <c r="E51" s="117">
        <v>0</v>
      </c>
      <c r="G51" s="70"/>
      <c r="H51" s="70">
        <v>12.47</v>
      </c>
    </row>
    <row r="52" spans="1:8" ht="14.25">
      <c r="A52" s="34">
        <v>30303</v>
      </c>
      <c r="B52" s="35" t="s">
        <v>85</v>
      </c>
      <c r="C52" s="121">
        <f t="shared" si="2"/>
        <v>0</v>
      </c>
      <c r="D52" s="117">
        <v>0</v>
      </c>
      <c r="E52" s="117">
        <v>0</v>
      </c>
      <c r="G52" s="70"/>
      <c r="H52" s="70"/>
    </row>
    <row r="53" spans="1:8" ht="14.25">
      <c r="A53" s="34">
        <v>30304</v>
      </c>
      <c r="B53" s="35" t="s">
        <v>86</v>
      </c>
      <c r="C53" s="121">
        <f t="shared" si="2"/>
        <v>18.83</v>
      </c>
      <c r="D53" s="117">
        <v>18.83</v>
      </c>
      <c r="E53" s="117">
        <v>0</v>
      </c>
      <c r="G53" s="70"/>
      <c r="H53" s="70">
        <v>18.83</v>
      </c>
    </row>
    <row r="54" spans="1:8" ht="14.25">
      <c r="A54" s="34">
        <v>30305</v>
      </c>
      <c r="B54" s="35" t="s">
        <v>87</v>
      </c>
      <c r="C54" s="121">
        <f t="shared" si="2"/>
        <v>3.36</v>
      </c>
      <c r="D54" s="117">
        <v>3.36</v>
      </c>
      <c r="E54" s="117">
        <v>0</v>
      </c>
      <c r="G54" s="70"/>
      <c r="H54" s="70">
        <v>3.36</v>
      </c>
    </row>
    <row r="55" spans="1:8" ht="14.25">
      <c r="A55" s="34">
        <v>30306</v>
      </c>
      <c r="B55" s="35" t="s">
        <v>88</v>
      </c>
      <c r="C55" s="121">
        <f t="shared" si="2"/>
        <v>0</v>
      </c>
      <c r="D55" s="117">
        <v>0</v>
      </c>
      <c r="E55" s="117">
        <v>0</v>
      </c>
      <c r="G55" s="70"/>
      <c r="H55" s="70"/>
    </row>
    <row r="56" spans="1:8" ht="14.25">
      <c r="A56" s="34">
        <v>30307</v>
      </c>
      <c r="B56" s="35" t="s">
        <v>214</v>
      </c>
      <c r="C56" s="121">
        <f t="shared" si="2"/>
        <v>0</v>
      </c>
      <c r="D56" s="117">
        <v>0</v>
      </c>
      <c r="E56" s="117">
        <v>0</v>
      </c>
      <c r="G56" s="70"/>
      <c r="H56" s="70"/>
    </row>
    <row r="57" spans="1:8" ht="14.25">
      <c r="A57" s="34">
        <v>30308</v>
      </c>
      <c r="B57" s="35" t="s">
        <v>90</v>
      </c>
      <c r="C57" s="121">
        <f t="shared" si="2"/>
        <v>0</v>
      </c>
      <c r="D57" s="117">
        <v>0</v>
      </c>
      <c r="E57" s="117">
        <v>0</v>
      </c>
      <c r="G57" s="70"/>
      <c r="H57" s="70"/>
    </row>
    <row r="58" spans="1:8" ht="14.25">
      <c r="A58" s="34">
        <v>30309</v>
      </c>
      <c r="B58" s="35" t="s">
        <v>91</v>
      </c>
      <c r="C58" s="121">
        <f t="shared" si="2"/>
        <v>0</v>
      </c>
      <c r="D58" s="117">
        <v>0</v>
      </c>
      <c r="E58" s="117">
        <v>0</v>
      </c>
      <c r="G58" s="70"/>
      <c r="H58" s="70"/>
    </row>
    <row r="59" spans="1:8" ht="14.25">
      <c r="A59" s="34">
        <v>30310</v>
      </c>
      <c r="B59" s="35" t="s">
        <v>215</v>
      </c>
      <c r="C59" s="121">
        <f t="shared" si="2"/>
        <v>0</v>
      </c>
      <c r="D59" s="117">
        <v>0</v>
      </c>
      <c r="E59" s="117">
        <v>0</v>
      </c>
      <c r="G59" s="70"/>
      <c r="H59" s="70"/>
    </row>
    <row r="60" spans="1:8" ht="14.25">
      <c r="A60" s="34">
        <v>30311</v>
      </c>
      <c r="B60" s="70" t="s">
        <v>230</v>
      </c>
      <c r="C60" s="121">
        <f t="shared" si="2"/>
        <v>0</v>
      </c>
      <c r="D60" s="117">
        <v>0</v>
      </c>
      <c r="E60" s="117">
        <v>0</v>
      </c>
      <c r="G60" s="70"/>
      <c r="H60" s="70"/>
    </row>
    <row r="61" spans="1:8" ht="14.25">
      <c r="A61" s="34">
        <v>30399</v>
      </c>
      <c r="B61" s="35" t="s">
        <v>93</v>
      </c>
      <c r="C61" s="121">
        <f t="shared" si="2"/>
        <v>0</v>
      </c>
      <c r="D61" s="117">
        <v>0</v>
      </c>
      <c r="E61" s="117">
        <v>0</v>
      </c>
      <c r="G61" s="75">
        <v>0</v>
      </c>
      <c r="H61" s="75">
        <v>0</v>
      </c>
    </row>
    <row r="62" spans="1:9" s="69" customFormat="1" ht="14.25">
      <c r="A62" s="67">
        <v>310</v>
      </c>
      <c r="B62" s="68" t="s">
        <v>216</v>
      </c>
      <c r="C62" s="120">
        <f>SUM(C63:C66)</f>
        <v>0</v>
      </c>
      <c r="D62" s="117">
        <v>0</v>
      </c>
      <c r="E62" s="117">
        <v>0</v>
      </c>
      <c r="G62" s="70"/>
      <c r="H62" s="70"/>
      <c r="I62" s="114"/>
    </row>
    <row r="63" spans="1:9" ht="14.25">
      <c r="A63" s="34">
        <v>31002</v>
      </c>
      <c r="B63" s="35" t="s">
        <v>94</v>
      </c>
      <c r="C63" s="121">
        <f>D63+E63</f>
        <v>0</v>
      </c>
      <c r="D63" s="117">
        <v>0</v>
      </c>
      <c r="E63" s="117">
        <v>0</v>
      </c>
      <c r="G63" s="70"/>
      <c r="H63" s="70"/>
      <c r="I63" s="115"/>
    </row>
    <row r="64" spans="1:8" ht="14.25">
      <c r="A64" s="34">
        <v>31003</v>
      </c>
      <c r="B64" s="35" t="s">
        <v>95</v>
      </c>
      <c r="C64" s="121">
        <f>D64+E64</f>
        <v>0</v>
      </c>
      <c r="D64" s="117">
        <v>0</v>
      </c>
      <c r="E64" s="117">
        <v>0</v>
      </c>
      <c r="G64" s="70"/>
      <c r="H64" s="70"/>
    </row>
    <row r="65" spans="1:8" ht="14.25">
      <c r="A65" s="34">
        <v>31007</v>
      </c>
      <c r="B65" s="35" t="s">
        <v>96</v>
      </c>
      <c r="C65" s="121">
        <f>D65+E65</f>
        <v>0</v>
      </c>
      <c r="D65" s="117">
        <v>0</v>
      </c>
      <c r="E65" s="117">
        <v>0</v>
      </c>
      <c r="G65" s="70"/>
      <c r="H65" s="70"/>
    </row>
    <row r="66" spans="1:5" ht="14.25">
      <c r="A66" s="34">
        <v>31099</v>
      </c>
      <c r="B66" s="35" t="s">
        <v>97</v>
      </c>
      <c r="C66" s="121">
        <f>D66+E66</f>
        <v>0</v>
      </c>
      <c r="D66" s="121">
        <v>0</v>
      </c>
      <c r="E66" s="121">
        <v>0</v>
      </c>
    </row>
  </sheetData>
  <sheetProtection/>
  <mergeCells count="4">
    <mergeCell ref="A6:B6"/>
    <mergeCell ref="A2:E2"/>
    <mergeCell ref="A4:B4"/>
    <mergeCell ref="C4:E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7"/>
  <sheetViews>
    <sheetView zoomScalePageLayoutView="0" workbookViewId="0" topLeftCell="B1">
      <selection activeCell="J11" sqref="J11"/>
    </sheetView>
  </sheetViews>
  <sheetFormatPr defaultColWidth="9.00390625" defaultRowHeight="14.25"/>
  <cols>
    <col min="1" max="1" width="7.50390625" style="0" customWidth="1"/>
    <col min="2" max="2" width="8.00390625" style="0" customWidth="1"/>
    <col min="4" max="4" width="6.875" style="0" customWidth="1"/>
    <col min="5" max="5" width="7.125" style="0" customWidth="1"/>
    <col min="6" max="6" width="7.25390625" style="0" customWidth="1"/>
    <col min="7" max="7" width="7.125" style="0" customWidth="1"/>
    <col min="9" max="9" width="9.875" style="0" customWidth="1"/>
    <col min="11" max="11" width="7.125" style="0" customWidth="1"/>
    <col min="12" max="14" width="6.875" style="0" customWidth="1"/>
    <col min="16" max="16" width="8.00390625" style="0" customWidth="1"/>
    <col min="17" max="17" width="7.875" style="0" customWidth="1"/>
    <col min="18" max="18" width="7.00390625" style="0" customWidth="1"/>
  </cols>
  <sheetData>
    <row r="1" ht="23.25" customHeight="1">
      <c r="A1" t="s">
        <v>262</v>
      </c>
    </row>
    <row r="2" spans="1:18" s="7" customFormat="1" ht="30.75" customHeight="1">
      <c r="A2" s="174" t="s">
        <v>218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</row>
    <row r="3" ht="20.25" customHeight="1"/>
    <row r="4" spans="1:18" s="5" customFormat="1" ht="24.75" customHeight="1">
      <c r="A4" s="171" t="s">
        <v>223</v>
      </c>
      <c r="B4" s="171"/>
      <c r="C4" s="171"/>
      <c r="D4" s="171"/>
      <c r="E4" s="171"/>
      <c r="F4" s="171"/>
      <c r="G4" s="171" t="s">
        <v>224</v>
      </c>
      <c r="H4" s="171"/>
      <c r="I4" s="171"/>
      <c r="J4" s="171"/>
      <c r="K4" s="171"/>
      <c r="L4" s="171"/>
      <c r="M4" s="171" t="s">
        <v>225</v>
      </c>
      <c r="N4" s="171"/>
      <c r="O4" s="171"/>
      <c r="P4" s="171"/>
      <c r="Q4" s="171"/>
      <c r="R4" s="171"/>
    </row>
    <row r="5" spans="1:18" s="5" customFormat="1" ht="24.75" customHeight="1">
      <c r="A5" s="171" t="s">
        <v>38</v>
      </c>
      <c r="B5" s="171" t="s">
        <v>98</v>
      </c>
      <c r="C5" s="171" t="s">
        <v>99</v>
      </c>
      <c r="D5" s="171"/>
      <c r="E5" s="171"/>
      <c r="F5" s="172" t="s">
        <v>115</v>
      </c>
      <c r="G5" s="171" t="s">
        <v>38</v>
      </c>
      <c r="H5" s="171" t="s">
        <v>98</v>
      </c>
      <c r="I5" s="171" t="s">
        <v>99</v>
      </c>
      <c r="J5" s="171"/>
      <c r="K5" s="171"/>
      <c r="L5" s="172" t="s">
        <v>115</v>
      </c>
      <c r="M5" s="171" t="s">
        <v>38</v>
      </c>
      <c r="N5" s="171" t="s">
        <v>98</v>
      </c>
      <c r="O5" s="171" t="s">
        <v>99</v>
      </c>
      <c r="P5" s="171"/>
      <c r="Q5" s="171"/>
      <c r="R5" s="171" t="s">
        <v>70</v>
      </c>
    </row>
    <row r="6" spans="1:18" s="5" customFormat="1" ht="51.75" customHeight="1">
      <c r="A6" s="171"/>
      <c r="B6" s="171"/>
      <c r="C6" s="6" t="s">
        <v>7</v>
      </c>
      <c r="D6" s="6" t="s">
        <v>100</v>
      </c>
      <c r="E6" s="6" t="s">
        <v>101</v>
      </c>
      <c r="F6" s="173"/>
      <c r="G6" s="171"/>
      <c r="H6" s="171"/>
      <c r="I6" s="6" t="s">
        <v>7</v>
      </c>
      <c r="J6" s="6" t="s">
        <v>100</v>
      </c>
      <c r="K6" s="6" t="s">
        <v>101</v>
      </c>
      <c r="L6" s="173"/>
      <c r="M6" s="171"/>
      <c r="N6" s="171"/>
      <c r="O6" s="6" t="s">
        <v>7</v>
      </c>
      <c r="P6" s="6" t="s">
        <v>100</v>
      </c>
      <c r="Q6" s="6" t="s">
        <v>101</v>
      </c>
      <c r="R6" s="171"/>
    </row>
    <row r="7" spans="1:18" s="124" customFormat="1" ht="36.75" customHeight="1">
      <c r="A7" s="123">
        <f>B7+C7+F7</f>
        <v>24.9</v>
      </c>
      <c r="B7" s="123">
        <v>0</v>
      </c>
      <c r="C7" s="123">
        <f>D7+E7</f>
        <v>24.9</v>
      </c>
      <c r="D7" s="123">
        <v>0</v>
      </c>
      <c r="E7" s="123">
        <v>24.9</v>
      </c>
      <c r="F7" s="123">
        <v>0</v>
      </c>
      <c r="G7" s="123">
        <f>H7+I7+L7</f>
        <v>12.64</v>
      </c>
      <c r="H7" s="123">
        <v>0</v>
      </c>
      <c r="I7" s="123">
        <f>J7+K7</f>
        <v>12.64</v>
      </c>
      <c r="J7" s="123">
        <v>0</v>
      </c>
      <c r="K7" s="123">
        <v>12.64</v>
      </c>
      <c r="L7" s="123">
        <v>0</v>
      </c>
      <c r="M7" s="123">
        <f>N7+O7+R7</f>
        <v>24.6</v>
      </c>
      <c r="N7" s="123">
        <v>0</v>
      </c>
      <c r="O7" s="123">
        <f>P7+Q7</f>
        <v>24.6</v>
      </c>
      <c r="P7" s="123">
        <v>0</v>
      </c>
      <c r="Q7" s="123">
        <v>24.6</v>
      </c>
      <c r="R7" s="123">
        <v>0</v>
      </c>
    </row>
  </sheetData>
  <sheetProtection/>
  <mergeCells count="16">
    <mergeCell ref="A5:A6"/>
    <mergeCell ref="F5:F6"/>
    <mergeCell ref="A2:R2"/>
    <mergeCell ref="N5:N6"/>
    <mergeCell ref="O5:Q5"/>
    <mergeCell ref="A4:F4"/>
    <mergeCell ref="G4:L4"/>
    <mergeCell ref="B5:B6"/>
    <mergeCell ref="I5:K5"/>
    <mergeCell ref="G5:G6"/>
    <mergeCell ref="M4:R4"/>
    <mergeCell ref="C5:E5"/>
    <mergeCell ref="L5:L6"/>
    <mergeCell ref="H5:H6"/>
    <mergeCell ref="R5:R6"/>
    <mergeCell ref="M5:M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G19" sqref="G19"/>
    </sheetView>
  </sheetViews>
  <sheetFormatPr defaultColWidth="9.00390625" defaultRowHeight="14.25"/>
  <cols>
    <col min="1" max="1" width="9.00390625" style="46" customWidth="1"/>
    <col min="2" max="2" width="14.375" style="46" customWidth="1"/>
    <col min="3" max="3" width="10.25390625" style="130" customWidth="1"/>
    <col min="4" max="4" width="9.00390625" style="130" customWidth="1"/>
    <col min="5" max="5" width="10.125" style="130" customWidth="1"/>
    <col min="6" max="6" width="11.875" style="130" customWidth="1"/>
    <col min="7" max="7" width="16.50390625" style="130" customWidth="1"/>
    <col min="8" max="8" width="14.75390625" style="130" customWidth="1"/>
    <col min="9" max="9" width="14.125" style="130" customWidth="1"/>
    <col min="10" max="10" width="23.125" style="46" customWidth="1"/>
    <col min="11" max="11" width="16.00390625" style="46" customWidth="1"/>
    <col min="12" max="12" width="9.00390625" style="46" customWidth="1"/>
    <col min="13" max="13" width="19.75390625" style="46" customWidth="1"/>
    <col min="14" max="14" width="15.50390625" style="46" customWidth="1"/>
    <col min="15" max="16384" width="9.00390625" style="46" customWidth="1"/>
  </cols>
  <sheetData>
    <row r="1" spans="1:9" s="45" customFormat="1" ht="14.25">
      <c r="A1" s="59" t="s">
        <v>263</v>
      </c>
      <c r="C1" s="125"/>
      <c r="D1" s="125"/>
      <c r="E1" s="125"/>
      <c r="F1" s="125"/>
      <c r="G1" s="125"/>
      <c r="H1" s="125"/>
      <c r="I1" s="125"/>
    </row>
    <row r="2" spans="1:14" s="9" customFormat="1" ht="38.25" customHeight="1">
      <c r="A2" s="145" t="s">
        <v>136</v>
      </c>
      <c r="B2" s="145"/>
      <c r="C2" s="145"/>
      <c r="D2" s="145"/>
      <c r="E2" s="145"/>
      <c r="F2" s="145"/>
      <c r="G2" s="145"/>
      <c r="H2" s="145"/>
      <c r="I2" s="145"/>
      <c r="J2" s="145"/>
      <c r="K2" s="36"/>
      <c r="L2" s="36"/>
      <c r="M2" s="36"/>
      <c r="N2" s="36"/>
    </row>
    <row r="3" spans="3:10" s="45" customFormat="1" ht="14.25">
      <c r="C3" s="125"/>
      <c r="D3" s="125"/>
      <c r="E3" s="125"/>
      <c r="F3" s="125"/>
      <c r="G3" s="125"/>
      <c r="H3" s="125"/>
      <c r="I3" s="125"/>
      <c r="J3" s="45" t="s">
        <v>105</v>
      </c>
    </row>
    <row r="4" spans="1:10" ht="27.75" customHeight="1">
      <c r="A4" s="184" t="s">
        <v>34</v>
      </c>
      <c r="B4" s="184"/>
      <c r="C4" s="185" t="s">
        <v>231</v>
      </c>
      <c r="D4" s="187" t="s">
        <v>226</v>
      </c>
      <c r="E4" s="185"/>
      <c r="F4" s="185"/>
      <c r="G4" s="185"/>
      <c r="H4" s="185"/>
      <c r="I4" s="184" t="s">
        <v>232</v>
      </c>
      <c r="J4" s="184"/>
    </row>
    <row r="5" spans="1:10" ht="19.5" customHeight="1">
      <c r="A5" s="182" t="s">
        <v>35</v>
      </c>
      <c r="B5" s="182" t="s">
        <v>36</v>
      </c>
      <c r="C5" s="186"/>
      <c r="D5" s="180" t="s">
        <v>38</v>
      </c>
      <c r="E5" s="177" t="s">
        <v>135</v>
      </c>
      <c r="F5" s="178"/>
      <c r="G5" s="179"/>
      <c r="H5" s="180" t="s">
        <v>40</v>
      </c>
      <c r="I5" s="180" t="s">
        <v>41</v>
      </c>
      <c r="J5" s="182" t="s">
        <v>42</v>
      </c>
    </row>
    <row r="6" spans="1:10" ht="19.5" customHeight="1">
      <c r="A6" s="183"/>
      <c r="B6" s="183"/>
      <c r="C6" s="185"/>
      <c r="D6" s="181"/>
      <c r="E6" s="126" t="s">
        <v>132</v>
      </c>
      <c r="F6" s="126" t="s">
        <v>133</v>
      </c>
      <c r="G6" s="126" t="s">
        <v>134</v>
      </c>
      <c r="H6" s="181"/>
      <c r="I6" s="181"/>
      <c r="J6" s="183"/>
    </row>
    <row r="7" spans="1:10" ht="19.5" customHeight="1">
      <c r="A7" s="175" t="s">
        <v>221</v>
      </c>
      <c r="B7" s="176"/>
      <c r="C7" s="127">
        <f aca="true" t="shared" si="0" ref="C7:I7">SUM(C8:C8)</f>
        <v>100</v>
      </c>
      <c r="D7" s="127">
        <f t="shared" si="0"/>
        <v>0</v>
      </c>
      <c r="E7" s="127">
        <f t="shared" si="0"/>
        <v>0</v>
      </c>
      <c r="F7" s="127">
        <f t="shared" si="0"/>
        <v>0</v>
      </c>
      <c r="G7" s="127">
        <f t="shared" si="0"/>
        <v>0</v>
      </c>
      <c r="H7" s="127">
        <f t="shared" si="0"/>
        <v>0</v>
      </c>
      <c r="I7" s="127">
        <f t="shared" si="0"/>
        <v>-100</v>
      </c>
      <c r="J7" s="72">
        <f>I7/C7*100</f>
        <v>-100</v>
      </c>
    </row>
    <row r="8" spans="1:10" ht="19.5" customHeight="1">
      <c r="A8" s="30">
        <v>2120801</v>
      </c>
      <c r="B8" s="30">
        <v>100</v>
      </c>
      <c r="C8" s="128">
        <v>100</v>
      </c>
      <c r="D8" s="128">
        <f>E8+H8</f>
        <v>0</v>
      </c>
      <c r="E8" s="128">
        <f>F8+G8</f>
        <v>0</v>
      </c>
      <c r="F8" s="128">
        <v>0</v>
      </c>
      <c r="G8" s="128">
        <v>0</v>
      </c>
      <c r="H8" s="128">
        <v>0</v>
      </c>
      <c r="I8" s="129">
        <f>D8-C8</f>
        <v>-100</v>
      </c>
      <c r="J8" s="73">
        <f>I8/C8*100</f>
        <v>-100</v>
      </c>
    </row>
  </sheetData>
  <sheetProtection/>
  <mergeCells count="13">
    <mergeCell ref="D4:H4"/>
    <mergeCell ref="I4:J4"/>
    <mergeCell ref="D5:D6"/>
    <mergeCell ref="A7:B7"/>
    <mergeCell ref="E5:G5"/>
    <mergeCell ref="H5:H6"/>
    <mergeCell ref="A5:A6"/>
    <mergeCell ref="B5:B6"/>
    <mergeCell ref="A2:J2"/>
    <mergeCell ref="I5:I6"/>
    <mergeCell ref="J5:J6"/>
    <mergeCell ref="A4:B4"/>
    <mergeCell ref="C4:C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28">
      <selection activeCell="E11" sqref="E10:E11"/>
    </sheetView>
  </sheetViews>
  <sheetFormatPr defaultColWidth="9.00390625" defaultRowHeight="14.25"/>
  <cols>
    <col min="1" max="1" width="41.625" style="8" customWidth="1"/>
    <col min="2" max="2" width="20.00390625" style="131" customWidth="1"/>
    <col min="3" max="3" width="43.375" style="8" customWidth="1"/>
    <col min="4" max="4" width="15.00390625" style="131" customWidth="1"/>
    <col min="5" max="5" width="18.75390625" style="8" customWidth="1"/>
    <col min="6" max="6" width="25.25390625" style="8" customWidth="1"/>
    <col min="7" max="16384" width="9.00390625" style="8" customWidth="1"/>
  </cols>
  <sheetData>
    <row r="1" ht="30.75" customHeight="1">
      <c r="A1" s="8" t="s">
        <v>264</v>
      </c>
    </row>
    <row r="2" spans="1:6" ht="33.75" customHeight="1">
      <c r="A2" s="145" t="s">
        <v>106</v>
      </c>
      <c r="B2" s="145"/>
      <c r="C2" s="145"/>
      <c r="D2" s="145"/>
      <c r="E2" s="36"/>
      <c r="F2" s="36"/>
    </row>
    <row r="3" spans="3:4" ht="24.75" customHeight="1">
      <c r="C3" s="189" t="s">
        <v>181</v>
      </c>
      <c r="D3" s="189"/>
    </row>
    <row r="4" spans="1:4" ht="24.75" customHeight="1">
      <c r="A4" s="188" t="s">
        <v>2</v>
      </c>
      <c r="B4" s="188"/>
      <c r="C4" s="188" t="s">
        <v>3</v>
      </c>
      <c r="D4" s="188"/>
    </row>
    <row r="5" spans="1:4" ht="24.75" customHeight="1">
      <c r="A5" s="37" t="s">
        <v>137</v>
      </c>
      <c r="B5" s="132" t="s">
        <v>5</v>
      </c>
      <c r="C5" s="37" t="s">
        <v>137</v>
      </c>
      <c r="D5" s="132" t="s">
        <v>5</v>
      </c>
    </row>
    <row r="6" spans="1:4" ht="24.75" customHeight="1">
      <c r="A6" s="38" t="s">
        <v>138</v>
      </c>
      <c r="B6" s="133">
        <f>SUM(B7:B8)</f>
        <v>1388.46</v>
      </c>
      <c r="C6" s="38" t="s">
        <v>139</v>
      </c>
      <c r="D6" s="133">
        <f>SUM(D7:D8)</f>
        <v>1388.46</v>
      </c>
    </row>
    <row r="7" spans="1:4" ht="24.75" customHeight="1">
      <c r="A7" s="38" t="s">
        <v>140</v>
      </c>
      <c r="B7" s="133">
        <v>1388.46</v>
      </c>
      <c r="C7" s="38" t="s">
        <v>141</v>
      </c>
      <c r="D7" s="133">
        <v>1388.46</v>
      </c>
    </row>
    <row r="8" spans="1:4" ht="24.75" customHeight="1">
      <c r="A8" s="38" t="s">
        <v>142</v>
      </c>
      <c r="B8" s="133">
        <v>0</v>
      </c>
      <c r="C8" s="38" t="s">
        <v>143</v>
      </c>
      <c r="D8" s="133">
        <v>0</v>
      </c>
    </row>
    <row r="9" spans="1:4" ht="24.75" customHeight="1">
      <c r="A9" s="38" t="s">
        <v>144</v>
      </c>
      <c r="B9" s="133">
        <f>SUM(B10:B11)</f>
        <v>0</v>
      </c>
      <c r="C9" s="38" t="s">
        <v>145</v>
      </c>
      <c r="D9" s="133">
        <f>SUM(D10:D11)</f>
        <v>0</v>
      </c>
    </row>
    <row r="10" spans="1:4" ht="24.75" customHeight="1">
      <c r="A10" s="38" t="s">
        <v>146</v>
      </c>
      <c r="B10" s="133">
        <v>0</v>
      </c>
      <c r="C10" s="38" t="s">
        <v>141</v>
      </c>
      <c r="D10" s="133">
        <v>0</v>
      </c>
    </row>
    <row r="11" spans="1:4" ht="24.75" customHeight="1">
      <c r="A11" s="38" t="s">
        <v>147</v>
      </c>
      <c r="B11" s="133">
        <v>0</v>
      </c>
      <c r="C11" s="38" t="s">
        <v>143</v>
      </c>
      <c r="D11" s="133">
        <v>0</v>
      </c>
    </row>
    <row r="12" spans="1:4" ht="24.75" customHeight="1">
      <c r="A12" s="38" t="s">
        <v>148</v>
      </c>
      <c r="B12" s="133">
        <v>0</v>
      </c>
      <c r="C12" s="38" t="s">
        <v>149</v>
      </c>
      <c r="D12" s="133">
        <v>0</v>
      </c>
    </row>
    <row r="13" spans="1:4" ht="24.75" customHeight="1">
      <c r="A13" s="38" t="s">
        <v>150</v>
      </c>
      <c r="B13" s="133">
        <v>0</v>
      </c>
      <c r="C13" s="38" t="s">
        <v>151</v>
      </c>
      <c r="D13" s="133">
        <v>0</v>
      </c>
    </row>
    <row r="14" spans="1:4" ht="24.75" customHeight="1">
      <c r="A14" s="38" t="s">
        <v>152</v>
      </c>
      <c r="B14" s="133">
        <v>0</v>
      </c>
      <c r="C14" s="38" t="s">
        <v>153</v>
      </c>
      <c r="D14" s="133">
        <v>0</v>
      </c>
    </row>
    <row r="15" spans="1:4" ht="24.75" customHeight="1">
      <c r="A15" s="38" t="s">
        <v>154</v>
      </c>
      <c r="B15" s="133">
        <v>0</v>
      </c>
      <c r="C15" s="38" t="s">
        <v>155</v>
      </c>
      <c r="D15" s="133">
        <v>0</v>
      </c>
    </row>
    <row r="16" spans="1:4" ht="24.75" customHeight="1">
      <c r="A16" s="38" t="s">
        <v>156</v>
      </c>
      <c r="B16" s="133">
        <v>0</v>
      </c>
      <c r="C16" s="38" t="s">
        <v>157</v>
      </c>
      <c r="D16" s="133">
        <v>0</v>
      </c>
    </row>
    <row r="17" spans="1:4" ht="24.75" customHeight="1">
      <c r="A17" s="38" t="s">
        <v>158</v>
      </c>
      <c r="B17" s="133">
        <v>0</v>
      </c>
      <c r="C17" s="38" t="s">
        <v>159</v>
      </c>
      <c r="D17" s="133">
        <v>0</v>
      </c>
    </row>
    <row r="18" spans="1:4" ht="24.75" customHeight="1">
      <c r="A18" s="38" t="s">
        <v>160</v>
      </c>
      <c r="B18" s="133">
        <v>0</v>
      </c>
      <c r="C18" s="38"/>
      <c r="D18" s="133"/>
    </row>
    <row r="19" spans="1:4" ht="24.75" customHeight="1">
      <c r="A19" s="38"/>
      <c r="B19" s="133"/>
      <c r="C19" s="38"/>
      <c r="D19" s="133"/>
    </row>
    <row r="20" spans="1:4" ht="24.75" customHeight="1">
      <c r="A20" s="39" t="s">
        <v>161</v>
      </c>
      <c r="B20" s="133">
        <f>B6+B9+B12+B13+B14+B15+B16+B17+B18</f>
        <v>1388.46</v>
      </c>
      <c r="C20" s="39" t="s">
        <v>162</v>
      </c>
      <c r="D20" s="133">
        <f>D6+D9+D12+D13+D14+D15+D16+D17</f>
        <v>1388.46</v>
      </c>
    </row>
    <row r="21" spans="1:4" ht="24.75" customHeight="1">
      <c r="A21" s="39"/>
      <c r="B21" s="133"/>
      <c r="C21" s="39"/>
      <c r="D21" s="133"/>
    </row>
    <row r="22" spans="1:4" ht="24.75" customHeight="1">
      <c r="A22" s="38" t="s">
        <v>163</v>
      </c>
      <c r="B22" s="133">
        <f>B23+B26</f>
        <v>0</v>
      </c>
      <c r="C22" s="38" t="s">
        <v>164</v>
      </c>
      <c r="D22" s="133">
        <f>D23+D26+D29+D32+D35+D36</f>
        <v>0</v>
      </c>
    </row>
    <row r="23" spans="1:4" ht="24.75" customHeight="1">
      <c r="A23" s="38" t="s">
        <v>165</v>
      </c>
      <c r="B23" s="133">
        <f>SUM(B24:B25)</f>
        <v>0</v>
      </c>
      <c r="C23" s="38" t="s">
        <v>165</v>
      </c>
      <c r="D23" s="133">
        <f>SUM(D24:D25)</f>
        <v>0</v>
      </c>
    </row>
    <row r="24" spans="1:4" ht="24.75" customHeight="1">
      <c r="A24" s="38" t="s">
        <v>166</v>
      </c>
      <c r="B24" s="133">
        <v>0</v>
      </c>
      <c r="C24" s="38" t="s">
        <v>166</v>
      </c>
      <c r="D24" s="133">
        <v>0</v>
      </c>
    </row>
    <row r="25" spans="1:4" ht="24.75" customHeight="1">
      <c r="A25" s="38" t="s">
        <v>167</v>
      </c>
      <c r="B25" s="133">
        <v>0</v>
      </c>
      <c r="C25" s="38" t="s">
        <v>167</v>
      </c>
      <c r="D25" s="133">
        <v>0</v>
      </c>
    </row>
    <row r="26" spans="1:4" ht="24.75" customHeight="1">
      <c r="A26" s="38" t="s">
        <v>168</v>
      </c>
      <c r="B26" s="133">
        <f>SUM(B27:B28)</f>
        <v>0</v>
      </c>
      <c r="C26" s="38" t="s">
        <v>169</v>
      </c>
      <c r="D26" s="133">
        <f>SUM(D27:D28)</f>
        <v>0</v>
      </c>
    </row>
    <row r="27" spans="1:4" ht="24.75" customHeight="1">
      <c r="A27" s="38" t="s">
        <v>170</v>
      </c>
      <c r="B27" s="133">
        <v>0</v>
      </c>
      <c r="C27" s="38" t="s">
        <v>166</v>
      </c>
      <c r="D27" s="133">
        <v>0</v>
      </c>
    </row>
    <row r="28" spans="1:4" ht="24.75" customHeight="1">
      <c r="A28" s="38" t="s">
        <v>171</v>
      </c>
      <c r="B28" s="133">
        <v>0</v>
      </c>
      <c r="C28" s="38" t="s">
        <v>167</v>
      </c>
      <c r="D28" s="133">
        <v>0</v>
      </c>
    </row>
    <row r="29" spans="1:4" ht="24.75" customHeight="1">
      <c r="A29" s="38" t="s">
        <v>172</v>
      </c>
      <c r="B29" s="133">
        <f>B30+B33+B36+B37</f>
        <v>0</v>
      </c>
      <c r="C29" s="38" t="s">
        <v>173</v>
      </c>
      <c r="D29" s="133">
        <f>SUM(D30:D31)</f>
        <v>0</v>
      </c>
    </row>
    <row r="30" spans="1:4" ht="24.75" customHeight="1">
      <c r="A30" s="38" t="s">
        <v>174</v>
      </c>
      <c r="B30" s="133">
        <f>SUM(B31:B32)</f>
        <v>0</v>
      </c>
      <c r="C30" s="38" t="s">
        <v>170</v>
      </c>
      <c r="D30" s="133">
        <v>0</v>
      </c>
    </row>
    <row r="31" spans="1:4" ht="24.75" customHeight="1">
      <c r="A31" s="38" t="s">
        <v>166</v>
      </c>
      <c r="B31" s="133">
        <v>0</v>
      </c>
      <c r="C31" s="38" t="s">
        <v>171</v>
      </c>
      <c r="D31" s="133">
        <v>0</v>
      </c>
    </row>
    <row r="32" spans="1:4" ht="24.75" customHeight="1">
      <c r="A32" s="38" t="s">
        <v>167</v>
      </c>
      <c r="B32" s="133">
        <v>0</v>
      </c>
      <c r="C32" s="38" t="s">
        <v>175</v>
      </c>
      <c r="D32" s="133">
        <f>SUM(D33:D34)</f>
        <v>0</v>
      </c>
    </row>
    <row r="33" spans="1:4" ht="24.75" customHeight="1">
      <c r="A33" s="38" t="s">
        <v>176</v>
      </c>
      <c r="B33" s="133">
        <f>SUM(B34:B35)</f>
        <v>0</v>
      </c>
      <c r="C33" s="38" t="s">
        <v>170</v>
      </c>
      <c r="D33" s="133">
        <v>0</v>
      </c>
    </row>
    <row r="34" spans="1:4" ht="24.75" customHeight="1">
      <c r="A34" s="38" t="s">
        <v>170</v>
      </c>
      <c r="B34" s="133">
        <v>0</v>
      </c>
      <c r="C34" s="38" t="s">
        <v>171</v>
      </c>
      <c r="D34" s="133">
        <v>0</v>
      </c>
    </row>
    <row r="35" spans="1:4" ht="24.75" customHeight="1">
      <c r="A35" s="38" t="s">
        <v>171</v>
      </c>
      <c r="B35" s="133">
        <v>0</v>
      </c>
      <c r="C35" s="38" t="s">
        <v>177</v>
      </c>
      <c r="D35" s="133">
        <v>0</v>
      </c>
    </row>
    <row r="36" spans="1:4" ht="24.75" customHeight="1">
      <c r="A36" s="38" t="s">
        <v>178</v>
      </c>
      <c r="B36" s="133">
        <v>0</v>
      </c>
      <c r="C36" s="38" t="s">
        <v>179</v>
      </c>
      <c r="D36" s="133">
        <v>0</v>
      </c>
    </row>
    <row r="37" spans="1:4" ht="24.75" customHeight="1">
      <c r="A37" s="38" t="s">
        <v>180</v>
      </c>
      <c r="B37" s="133">
        <v>0</v>
      </c>
      <c r="C37" s="38"/>
      <c r="D37" s="133"/>
    </row>
    <row r="38" spans="1:4" ht="21.75" customHeight="1">
      <c r="A38" s="38"/>
      <c r="B38" s="133"/>
      <c r="C38" s="38"/>
      <c r="D38" s="133"/>
    </row>
    <row r="39" spans="1:4" ht="25.5" customHeight="1">
      <c r="A39" s="39" t="s">
        <v>29</v>
      </c>
      <c r="B39" s="133">
        <f>B20+B22+B29</f>
        <v>1388.46</v>
      </c>
      <c r="C39" s="39" t="s">
        <v>30</v>
      </c>
      <c r="D39" s="133">
        <v>1388.46</v>
      </c>
    </row>
  </sheetData>
  <sheetProtection/>
  <mergeCells count="4">
    <mergeCell ref="A4:B4"/>
    <mergeCell ref="C4:D4"/>
    <mergeCell ref="A2:D2"/>
    <mergeCell ref="C3:D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赵惠玲</cp:lastModifiedBy>
  <cp:lastPrinted>2020-01-17T03:40:23Z</cp:lastPrinted>
  <dcterms:created xsi:type="dcterms:W3CDTF">2018-01-18T05:24:37Z</dcterms:created>
  <dcterms:modified xsi:type="dcterms:W3CDTF">2020-01-17T03:42:42Z</dcterms:modified>
  <cp:category/>
  <cp:version/>
  <cp:contentType/>
  <cp:contentStatus/>
</cp:coreProperties>
</file>