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540" firstSheet="6" activeTab="6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<sst xmlns="http://schemas.openxmlformats.org/spreadsheetml/2006/main" count="437" uniqueCount="277">
  <si>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</si>
  <si>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</si>
  <si>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</si>
  <si>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</si>
  <si>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</si>
  <si>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</si>
  <si>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</si>
  <si>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</si>
  <si>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</si>
  <si>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</si>
  <si>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</si>
  <si>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</si>
  <si>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</si>
  <si>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</si>
  <si>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</si>
  <si>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</si>
  <si>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</si>
  <si>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</si>
  <si>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</si>
  <si>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</si>
  <si>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</si>
  <si>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</si>
  <si>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</si>
  <si>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</si>
  <si>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</si>
  <si>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</si>
  <si>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</si>
  <si>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</si>
  <si>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</si>
  <si>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</si>
  <si>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</si>
  <si>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</si>
  <si>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</si>
  <si>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</si>
  <si>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</si>
  <si>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</si>
  <si>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</si>
  <si>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</si>
  <si>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</si>
  <si>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</si>
  <si>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</si>
  <si>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</si>
  <si>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</si>
  <si>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</si>
  <si>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</si>
  <si>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</si>
  <si>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</si>
  <si>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</si>
  <si>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</si>
  <si>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</si>
  <si>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</si>
  <si>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</si>
  <si>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</si>
  <si>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</si>
  <si>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</si>
  <si>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2011101</t>
  </si>
  <si>
    <t>　　行政运行</t>
  </si>
  <si>
    <t>2011102</t>
  </si>
  <si>
    <t>　　一般行政管理事务</t>
  </si>
  <si>
    <t>2080505</t>
  </si>
  <si>
    <t>　　机关事业单位基本养老保险缴费支出</t>
  </si>
  <si>
    <t>2080506</t>
  </si>
  <si>
    <t>　　机关事业单位职业年金缴费支出</t>
  </si>
  <si>
    <t>2101101</t>
  </si>
  <si>
    <t>　　行政单位医疗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</si>
  <si>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</si>
  <si>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</si>
  <si>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</si>
  <si>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</si>
  <si>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</si>
  <si>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</si>
  <si>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表三</t>
  </si>
  <si>
    <t>一般公共预算财政拨款支出表</t>
  </si>
  <si>
    <t>2019年执行数（决算数）</t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</si>
  <si>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</si>
  <si>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</si>
  <si>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</si>
  <si>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</si>
  <si>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</si>
  <si>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</si>
  <si>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</si>
  <si>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</si>
  <si>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</si>
  <si>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</si>
  <si>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</si>
  <si>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</si>
  <si>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</si>
  <si>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</si>
  <si>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</si>
  <si>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</si>
  <si>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</si>
  <si>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</si>
  <si>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</si>
  <si>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</si>
  <si>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</si>
  <si>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</si>
  <si>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</si>
  <si>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</si>
  <si>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</si>
  <si>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</si>
  <si>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</si>
  <si>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</si>
  <si>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</si>
  <si>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</si>
  <si>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</si>
  <si>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</si>
  <si>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</si>
  <si>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</si>
  <si>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</si>
  <si>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</si>
  <si>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</si>
  <si>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</si>
  <si>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</si>
  <si>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</si>
  <si>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</si>
  <si>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</si>
  <si>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</si>
  <si>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</si>
  <si>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</si>
  <si>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</si>
  <si>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</si>
  <si>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</si>
  <si>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</si>
  <si>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</si>
  <si>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</si>
  <si>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</si>
  <si>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</si>
  <si>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</si>
  <si>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</si>
  <si>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</si>
  <si>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</si>
  <si>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</si>
  <si>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</si>
  <si>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</si>
  <si>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</si>
  <si>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</si>
  <si>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</si>
  <si>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</si>
  <si>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</si>
  <si>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</si>
  <si>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</si>
  <si>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</si>
  <si>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</si>
  <si>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</si>
  <si>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</si>
  <si>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</si>
  <si>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</si>
  <si>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</si>
  <si>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</si>
  <si>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</si>
  <si>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</si>
  <si>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</si>
  <si>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</si>
  <si>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</si>
  <si>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</si>
  <si>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</si>
  <si>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</si>
  <si>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</si>
  <si>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</si>
  <si>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</si>
  <si>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</si>
  <si>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</si>
  <si>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</si>
  <si>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</si>
  <si>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</si>
  <si>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</si>
  <si>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</si>
  <si>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</si>
  <si>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</si>
  <si>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</si>
  <si>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</si>
  <si>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</si>
  <si>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</si>
  <si>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</si>
  <si>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</si>
  <si>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</si>
  <si>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</si>
  <si>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</si>
  <si>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</si>
  <si>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</si>
  <si>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</si>
  <si>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</si>
  <si>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</si>
  <si>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</si>
  <si>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</si>
  <si>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</si>
  <si>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</si>
  <si>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</si>
  <si>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</si>
  <si>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</si>
  <si>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注：此表为空表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</si>
  <si>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</si>
  <si>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</si>
  <si>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</si>
  <si>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</si>
  <si>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</si>
  <si>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</si>
  <si>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</si>
  <si>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</si>
  <si>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</si>
  <si>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</si>
  <si>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</si>
  <si>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</si>
  <si>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</si>
  <si>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</si>
  <si>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</si>
  <si>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</si>
  <si>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</si>
  <si>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</si>
  <si>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</si>
  <si>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</si>
  <si>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</si>
  <si>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</si>
  <si>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</si>
  <si>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</si>
  <si>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</si>
  <si>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</si>
  <si>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</si>
  <si>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</si>
  <si>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</si>
  <si>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</si>
  <si>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</si>
  <si>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</si>
  <si>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</si>
  <si>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</si>
  <si>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</si>
  <si>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</si>
  <si>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</si>
  <si>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</si>
  <si>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</si>
  <si>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</si>
  <si>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</si>
  <si>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</si>
  <si>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</si>
  <si>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</si>
  <si>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</si>
  <si>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</si>
  <si>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</si>
  <si>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</si>
  <si>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</si>
  <si>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</si>
  <si>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</si>
  <si>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</si>
  <si>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</si>
  <si>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</si>
  <si>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</si>
  <si>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</si>
  <si>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</si>
  <si>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</si>
  <si>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</si>
  <si>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</si>
  <si>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</si>
  <si>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</si>
  <si>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</si>
  <si>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</si>
  <si>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</si>
  <si>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</si>
  <si>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</si>
  <si>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</si>
  <si>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</si>
  <si>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</si>
  <si>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</si>
  <si>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</si>
  <si>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</si>
  <si>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</si>
  <si>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</si>
  <si>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</si>
  <si>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</si>
  <si>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</si>
  <si>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</si>
  <si>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</si>
  <si>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</si>
  <si>
    <t>2080501</t>
  </si>
  <si>
    <t>　　行政单位离退休</t>
  </si>
  <si>
    <t>注：此表为空表</t>
  </si>
  <si>
    <t>其他纪检监察事务支出</t>
  </si>
  <si>
    <t>其他公共安全支出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</si>
</sst>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;[Red]0.000"/>
    <numFmt numFmtId="179" formatCode="0.0;[Red]0.0"/>
    <numFmt numFmtId="180" formatCode="0;[Red]0"/>
    <numFmt numFmtId="181" formatCode="0.0_ 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 applyProtection="1">
      <alignment horizontal="center" vertical="center"/>
      <protection/>
    </xf>
    <xf numFmtId="177" fontId="1" fillId="0" borderId="11" xfId="0" applyNumberFormat="1" applyFont="1" applyBorder="1" applyAlignment="1" applyProtection="1">
      <alignment horizontal="left" vertical="center"/>
      <protection/>
    </xf>
    <xf numFmtId="177" fontId="1" fillId="0" borderId="11" xfId="0" applyNumberFormat="1" applyFont="1" applyBorder="1" applyAlignment="1" applyProtection="1">
      <alignment horizontal="center" vertical="center" wrapText="1"/>
      <protection/>
    </xf>
    <xf numFmtId="176" fontId="58" fillId="0" borderId="12" xfId="0" applyNumberFormat="1" applyFont="1" applyFill="1" applyBorder="1" applyAlignment="1">
      <alignment horizontal="center" vertical="center" wrapText="1"/>
    </xf>
    <xf numFmtId="176" fontId="58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 applyProtection="1">
      <alignment horizontal="center" vertical="center"/>
      <protection/>
    </xf>
    <xf numFmtId="177" fontId="1" fillId="0" borderId="13" xfId="0" applyNumberFormat="1" applyFont="1" applyBorder="1" applyAlignment="1" applyProtection="1">
      <alignment vertical="center"/>
      <protection/>
    </xf>
    <xf numFmtId="177" fontId="1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59" fillId="0" borderId="0" xfId="0" applyFont="1" applyAlignment="1">
      <alignment vertical="center"/>
    </xf>
    <xf numFmtId="176" fontId="59" fillId="0" borderId="0" xfId="0" applyNumberFormat="1" applyFont="1" applyFill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77" fontId="13" fillId="0" borderId="13" xfId="0" applyNumberFormat="1" applyFont="1" applyBorder="1" applyAlignment="1" applyProtection="1">
      <alignment horizontal="center" vertical="center"/>
      <protection/>
    </xf>
    <xf numFmtId="0" fontId="12" fillId="0" borderId="13" xfId="0" applyNumberFormat="1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 applyProtection="1">
      <alignment horizontal="left" vertical="center" wrapText="1"/>
      <protection/>
    </xf>
    <xf numFmtId="176" fontId="7" fillId="0" borderId="14" xfId="0" applyNumberFormat="1" applyFont="1" applyFill="1" applyBorder="1" applyAlignment="1">
      <alignment horizontal="center"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Border="1" applyAlignment="1" applyProtection="1">
      <alignment horizontal="left" vertical="center" wrapText="1"/>
      <protection/>
    </xf>
    <xf numFmtId="0" fontId="59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63" fillId="0" borderId="10" xfId="0" applyNumberFormat="1" applyFont="1" applyFill="1" applyBorder="1" applyAlignment="1">
      <alignment horizontal="center" vertical="center"/>
    </xf>
    <xf numFmtId="177" fontId="1" fillId="0" borderId="13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ill="1" applyAlignment="1">
      <alignment horizontal="right" vertical="center"/>
    </xf>
    <xf numFmtId="0" fontId="59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176" fontId="59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>
      <alignment horizontal="left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177" fontId="1" fillId="0" borderId="13" xfId="0" applyNumberFormat="1" applyFont="1" applyBorder="1" applyAlignment="1" applyProtection="1">
      <alignment horizontal="left" vertical="center"/>
      <protection/>
    </xf>
    <xf numFmtId="177" fontId="13" fillId="0" borderId="13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>
      <alignment horizontal="right" vertical="center" wrapText="1"/>
    </xf>
    <xf numFmtId="176" fontId="65" fillId="0" borderId="10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80" fontId="1" fillId="0" borderId="13" xfId="0" applyNumberFormat="1" applyFont="1" applyBorder="1" applyAlignment="1" applyProtection="1">
      <alignment horizontal="center" vertical="center"/>
      <protection/>
    </xf>
    <xf numFmtId="177" fontId="1" fillId="0" borderId="13" xfId="0" applyNumberFormat="1" applyFont="1" applyBorder="1" applyAlignment="1" applyProtection="1">
      <alignment horizontal="center" vertical="center" wrapText="1"/>
      <protection/>
    </xf>
    <xf numFmtId="176" fontId="65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66" fillId="0" borderId="11" xfId="0" applyNumberFormat="1" applyFont="1" applyBorder="1" applyAlignment="1" applyProtection="1">
      <alignment horizontal="center" vertical="center" wrapText="1"/>
      <protection/>
    </xf>
    <xf numFmtId="176" fontId="63" fillId="0" borderId="10" xfId="0" applyNumberFormat="1" applyFont="1" applyFill="1" applyBorder="1" applyAlignment="1">
      <alignment horizontal="center" vertical="center" wrapText="1"/>
    </xf>
    <xf numFmtId="176" fontId="66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63" fillId="0" borderId="17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7" fillId="34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2"/>
      <c r="C1" s="102"/>
      <c r="D1" s="102"/>
      <c r="E1" s="102"/>
      <c r="F1" s="102"/>
      <c r="G1" s="102"/>
      <c r="H1" s="102"/>
      <c r="I1" s="102"/>
      <c r="J1" s="102"/>
    </row>
    <row r="2" spans="2:10" ht="164.25" customHeight="1">
      <c r="B2" s="103" t="s">
        <v>0</v>
      </c>
      <c r="C2" s="104"/>
      <c r="D2" s="104"/>
      <c r="E2" s="104"/>
      <c r="F2" s="104"/>
      <c r="G2" s="104"/>
      <c r="H2" s="104"/>
      <c r="I2" s="104"/>
      <c r="J2" s="10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C29" sqref="C29"/>
    </sheetView>
  </sheetViews>
  <sheetFormatPr defaultColWidth="9.00390625" defaultRowHeight="14.25"/>
  <cols>
    <col min="1" max="1" width="9.00390625" style="4" customWidth="1"/>
    <col min="2" max="2" width="10.875" style="4" customWidth="1"/>
    <col min="3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9.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238</v>
      </c>
    </row>
    <row r="2" spans="1:17" s="19" customFormat="1" ht="28.5" customHeight="1">
      <c r="A2" s="119" t="s">
        <v>239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5:17" s="20" customFormat="1" ht="23.25" customHeight="1">
      <c r="O3" s="26" t="s">
        <v>3</v>
      </c>
      <c r="P3" s="26"/>
      <c r="Q3" s="26"/>
    </row>
    <row r="4" spans="1:17" s="20" customFormat="1" ht="15" customHeight="1">
      <c r="A4" s="158" t="s">
        <v>218</v>
      </c>
      <c r="B4" s="158" t="s">
        <v>240</v>
      </c>
      <c r="C4" s="158"/>
      <c r="D4" s="158"/>
      <c r="E4" s="158" t="s">
        <v>241</v>
      </c>
      <c r="F4" s="158"/>
      <c r="G4" s="158"/>
      <c r="H4" s="158" t="s">
        <v>242</v>
      </c>
      <c r="I4" s="158" t="s">
        <v>243</v>
      </c>
      <c r="J4" s="158" t="s">
        <v>244</v>
      </c>
      <c r="K4" s="158" t="s">
        <v>245</v>
      </c>
      <c r="L4" s="158" t="s">
        <v>246</v>
      </c>
      <c r="M4" s="158"/>
      <c r="N4" s="158"/>
      <c r="O4" s="158" t="s">
        <v>247</v>
      </c>
      <c r="P4" s="158" t="s">
        <v>248</v>
      </c>
      <c r="Q4" s="27"/>
    </row>
    <row r="5" spans="1:17" s="20" customFormat="1" ht="24.75" customHeight="1">
      <c r="A5" s="158"/>
      <c r="B5" s="158" t="s">
        <v>9</v>
      </c>
      <c r="C5" s="158" t="s">
        <v>249</v>
      </c>
      <c r="D5" s="158" t="s">
        <v>250</v>
      </c>
      <c r="E5" s="158" t="s">
        <v>9</v>
      </c>
      <c r="F5" s="24" t="s">
        <v>251</v>
      </c>
      <c r="G5" s="24"/>
      <c r="H5" s="158"/>
      <c r="I5" s="158"/>
      <c r="J5" s="158"/>
      <c r="K5" s="158"/>
      <c r="L5" s="158" t="s">
        <v>9</v>
      </c>
      <c r="M5" s="158" t="s">
        <v>252</v>
      </c>
      <c r="N5" s="158" t="s">
        <v>253</v>
      </c>
      <c r="O5" s="158"/>
      <c r="P5" s="158"/>
      <c r="Q5" s="27"/>
    </row>
    <row r="6" spans="1:17" s="21" customFormat="1" ht="39" customHeight="1">
      <c r="A6" s="158"/>
      <c r="B6" s="158"/>
      <c r="C6" s="158"/>
      <c r="D6" s="158"/>
      <c r="E6" s="158"/>
      <c r="F6" s="158" t="s">
        <v>254</v>
      </c>
      <c r="G6" s="158" t="s">
        <v>47</v>
      </c>
      <c r="H6" s="158"/>
      <c r="I6" s="158"/>
      <c r="J6" s="158"/>
      <c r="K6" s="158"/>
      <c r="L6" s="158"/>
      <c r="M6" s="158"/>
      <c r="N6" s="158"/>
      <c r="O6" s="158"/>
      <c r="P6" s="158"/>
      <c r="Q6" s="27"/>
    </row>
    <row r="7" spans="1:17" s="21" customFormat="1" ht="14.2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27"/>
    </row>
    <row r="8" spans="1:17" s="22" customFormat="1" ht="24.75" customHeight="1">
      <c r="A8" s="25">
        <f>B8+E8+H8+I8+J8+K8+L8+O8+P8</f>
        <v>793.32</v>
      </c>
      <c r="B8" s="25">
        <f aca="true" t="shared" si="0" ref="B8:P8">C8+D8</f>
        <v>793.32</v>
      </c>
      <c r="C8" s="25">
        <v>793.32</v>
      </c>
      <c r="D8" s="25"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8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18" sqref="C18"/>
    </sheetView>
  </sheetViews>
  <sheetFormatPr defaultColWidth="9.00390625" defaultRowHeight="14.25"/>
  <cols>
    <col min="2" max="2" width="32.875" style="0" customWidth="1"/>
    <col min="3" max="3" width="13.50390625" style="0" customWidth="1"/>
    <col min="5" max="5" width="8.8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255</v>
      </c>
    </row>
    <row r="2" spans="4:8" s="1" customFormat="1" ht="36.75" customHeight="1">
      <c r="D2" s="143" t="s">
        <v>256</v>
      </c>
      <c r="E2" s="143"/>
      <c r="F2" s="143"/>
      <c r="G2" s="143"/>
      <c r="H2" s="143"/>
    </row>
    <row r="3" ht="27" customHeight="1">
      <c r="I3" t="s">
        <v>3</v>
      </c>
    </row>
    <row r="5" spans="1:11" s="8" customFormat="1" ht="27" customHeight="1">
      <c r="A5" s="127" t="s">
        <v>43</v>
      </c>
      <c r="B5" s="127"/>
      <c r="C5" s="163" t="s">
        <v>219</v>
      </c>
      <c r="D5" s="163" t="s">
        <v>257</v>
      </c>
      <c r="E5" s="163" t="s">
        <v>258</v>
      </c>
      <c r="F5" s="163" t="s">
        <v>259</v>
      </c>
      <c r="G5" s="159" t="s">
        <v>260</v>
      </c>
      <c r="H5" s="159" t="s">
        <v>261</v>
      </c>
      <c r="I5" s="159" t="s">
        <v>262</v>
      </c>
      <c r="J5" s="159" t="s">
        <v>263</v>
      </c>
      <c r="K5" s="159" t="s">
        <v>264</v>
      </c>
    </row>
    <row r="6" spans="1:11" s="8" customFormat="1" ht="14.25">
      <c r="A6" s="9" t="s">
        <v>48</v>
      </c>
      <c r="B6" s="9" t="s">
        <v>49</v>
      </c>
      <c r="C6" s="164"/>
      <c r="D6" s="164"/>
      <c r="E6" s="164"/>
      <c r="F6" s="164"/>
      <c r="G6" s="160"/>
      <c r="H6" s="160"/>
      <c r="I6" s="160"/>
      <c r="J6" s="160"/>
      <c r="K6" s="160"/>
    </row>
    <row r="7" spans="1:11" ht="24.75" customHeight="1">
      <c r="A7" s="161" t="s">
        <v>54</v>
      </c>
      <c r="B7" s="162"/>
      <c r="C7" s="10">
        <f aca="true" t="shared" si="0" ref="C7:K7">SUM(C8:C16)</f>
        <v>793.3200000000002</v>
      </c>
      <c r="D7" s="10">
        <f t="shared" si="0"/>
        <v>793.3200000000002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</row>
    <row r="8" spans="1:11" ht="24.75" customHeight="1">
      <c r="A8" s="11" t="s">
        <v>55</v>
      </c>
      <c r="B8" s="12" t="s">
        <v>56</v>
      </c>
      <c r="C8" s="13">
        <f>D8</f>
        <v>543.86</v>
      </c>
      <c r="D8" s="13">
        <v>543.86</v>
      </c>
      <c r="E8" s="14">
        <v>0</v>
      </c>
      <c r="F8" s="14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24.75" customHeight="1">
      <c r="A9" s="16" t="s">
        <v>57</v>
      </c>
      <c r="B9" s="17" t="s">
        <v>58</v>
      </c>
      <c r="C9" s="13">
        <f aca="true" t="shared" si="1" ref="C9:C16">D9</f>
        <v>44</v>
      </c>
      <c r="D9" s="18">
        <v>44</v>
      </c>
      <c r="E9" s="14">
        <v>0</v>
      </c>
      <c r="F9" s="14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24.75" customHeight="1">
      <c r="A10" s="110" t="s">
        <v>272</v>
      </c>
      <c r="B10" s="106" t="s">
        <v>273</v>
      </c>
      <c r="C10" s="13">
        <f t="shared" si="1"/>
        <v>20.95</v>
      </c>
      <c r="D10" s="18">
        <v>20.95</v>
      </c>
      <c r="E10" s="14">
        <v>0</v>
      </c>
      <c r="F10" s="14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24.75" customHeight="1">
      <c r="A11" s="16" t="s">
        <v>59</v>
      </c>
      <c r="B11" s="17" t="s">
        <v>60</v>
      </c>
      <c r="C11" s="13">
        <f t="shared" si="1"/>
        <v>48.32</v>
      </c>
      <c r="D11" s="18">
        <v>48.32</v>
      </c>
      <c r="E11" s="14">
        <v>0</v>
      </c>
      <c r="F11" s="14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ht="24.75" customHeight="1">
      <c r="A12" s="16" t="s">
        <v>61</v>
      </c>
      <c r="B12" s="17" t="s">
        <v>62</v>
      </c>
      <c r="C12" s="13">
        <f t="shared" si="1"/>
        <v>24.16</v>
      </c>
      <c r="D12" s="18">
        <v>24.16</v>
      </c>
      <c r="E12" s="14">
        <v>0</v>
      </c>
      <c r="F12" s="14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24.75" customHeight="1">
      <c r="A13" s="16" t="s">
        <v>63</v>
      </c>
      <c r="B13" s="17" t="s">
        <v>64</v>
      </c>
      <c r="C13" s="13">
        <f t="shared" si="1"/>
        <v>24.16</v>
      </c>
      <c r="D13" s="18">
        <v>24.16</v>
      </c>
      <c r="E13" s="14">
        <v>0</v>
      </c>
      <c r="F13" s="14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ht="24.75" customHeight="1">
      <c r="A14" s="16" t="s">
        <v>65</v>
      </c>
      <c r="B14" s="17" t="s">
        <v>66</v>
      </c>
      <c r="C14" s="13">
        <f t="shared" si="1"/>
        <v>17.57</v>
      </c>
      <c r="D14" s="18">
        <v>17.57</v>
      </c>
      <c r="E14" s="14">
        <v>0</v>
      </c>
      <c r="F14" s="14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24.75" customHeight="1">
      <c r="A15" s="16" t="s">
        <v>67</v>
      </c>
      <c r="B15" s="17" t="s">
        <v>68</v>
      </c>
      <c r="C15" s="13">
        <f t="shared" si="1"/>
        <v>41.72</v>
      </c>
      <c r="D15" s="18">
        <v>41.72</v>
      </c>
      <c r="E15" s="14">
        <v>0</v>
      </c>
      <c r="F15" s="14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24.75" customHeight="1">
      <c r="A16" s="16" t="s">
        <v>69</v>
      </c>
      <c r="B16" s="17" t="s">
        <v>70</v>
      </c>
      <c r="C16" s="13">
        <f t="shared" si="1"/>
        <v>28.58</v>
      </c>
      <c r="D16" s="18">
        <v>28.58</v>
      </c>
      <c r="E16" s="14">
        <v>0</v>
      </c>
      <c r="F16" s="14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</sheetData>
  <sheetProtection/>
  <mergeCells count="12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D2:H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9.8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265</v>
      </c>
    </row>
    <row r="2" spans="1:27" s="1" customFormat="1" ht="32.25" customHeight="1">
      <c r="A2" s="165" t="s">
        <v>266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66" t="s">
        <v>3</v>
      </c>
      <c r="X3" s="166"/>
      <c r="Y3" s="166"/>
      <c r="Z3" s="166"/>
    </row>
    <row r="4" spans="1:27" s="3" customFormat="1" ht="45.75" customHeight="1">
      <c r="A4" s="167" t="s">
        <v>267</v>
      </c>
      <c r="B4" s="167"/>
      <c r="C4" s="168" t="s">
        <v>117</v>
      </c>
      <c r="D4" s="168" t="s">
        <v>268</v>
      </c>
      <c r="E4" s="168"/>
      <c r="F4" s="168"/>
      <c r="G4" s="168"/>
      <c r="H4" s="168"/>
      <c r="I4" s="168"/>
      <c r="J4" s="168"/>
      <c r="K4" s="168"/>
      <c r="L4" s="168" t="s">
        <v>269</v>
      </c>
      <c r="M4" s="168"/>
      <c r="N4" s="168"/>
      <c r="O4" s="168"/>
      <c r="P4" s="168"/>
      <c r="Q4" s="168"/>
      <c r="R4" s="168"/>
      <c r="S4" s="168"/>
      <c r="T4" s="168" t="s">
        <v>270</v>
      </c>
      <c r="U4" s="168"/>
      <c r="V4" s="168"/>
      <c r="W4" s="168"/>
      <c r="X4" s="168"/>
      <c r="Y4" s="168"/>
      <c r="Z4" s="168"/>
      <c r="AA4" s="168"/>
    </row>
    <row r="5" spans="1:27" s="3" customFormat="1" ht="29.25" customHeight="1">
      <c r="A5" s="167" t="s">
        <v>48</v>
      </c>
      <c r="B5" s="167" t="s">
        <v>49</v>
      </c>
      <c r="C5" s="168"/>
      <c r="D5" s="168" t="s">
        <v>54</v>
      </c>
      <c r="E5" s="167" t="s">
        <v>10</v>
      </c>
      <c r="F5" s="167"/>
      <c r="G5" s="167"/>
      <c r="H5" s="167" t="s">
        <v>11</v>
      </c>
      <c r="I5" s="167"/>
      <c r="J5" s="167"/>
      <c r="K5" s="167" t="s">
        <v>271</v>
      </c>
      <c r="L5" s="168" t="s">
        <v>54</v>
      </c>
      <c r="M5" s="167" t="s">
        <v>10</v>
      </c>
      <c r="N5" s="167"/>
      <c r="O5" s="167"/>
      <c r="P5" s="167" t="s">
        <v>11</v>
      </c>
      <c r="Q5" s="167"/>
      <c r="R5" s="167"/>
      <c r="S5" s="167" t="s">
        <v>271</v>
      </c>
      <c r="T5" s="168" t="s">
        <v>54</v>
      </c>
      <c r="U5" s="167" t="s">
        <v>10</v>
      </c>
      <c r="V5" s="167"/>
      <c r="W5" s="167"/>
      <c r="X5" s="167" t="s">
        <v>11</v>
      </c>
      <c r="Y5" s="167"/>
      <c r="Z5" s="167"/>
      <c r="AA5" s="167" t="s">
        <v>271</v>
      </c>
    </row>
    <row r="6" spans="1:27" s="3" customFormat="1" ht="24" customHeight="1">
      <c r="A6" s="167"/>
      <c r="B6" s="167"/>
      <c r="C6" s="168"/>
      <c r="D6" s="168"/>
      <c r="E6" s="6" t="s">
        <v>9</v>
      </c>
      <c r="F6" s="6" t="s">
        <v>76</v>
      </c>
      <c r="G6" s="6" t="s">
        <v>77</v>
      </c>
      <c r="H6" s="6" t="s">
        <v>9</v>
      </c>
      <c r="I6" s="6" t="s">
        <v>76</v>
      </c>
      <c r="J6" s="6" t="s">
        <v>77</v>
      </c>
      <c r="K6" s="167"/>
      <c r="L6" s="168"/>
      <c r="M6" s="6" t="s">
        <v>9</v>
      </c>
      <c r="N6" s="6" t="s">
        <v>76</v>
      </c>
      <c r="O6" s="6" t="s">
        <v>77</v>
      </c>
      <c r="P6" s="6" t="s">
        <v>9</v>
      </c>
      <c r="Q6" s="6" t="s">
        <v>76</v>
      </c>
      <c r="R6" s="6" t="s">
        <v>77</v>
      </c>
      <c r="S6" s="167"/>
      <c r="T6" s="168"/>
      <c r="U6" s="6" t="s">
        <v>9</v>
      </c>
      <c r="V6" s="6" t="s">
        <v>76</v>
      </c>
      <c r="W6" s="6" t="s">
        <v>77</v>
      </c>
      <c r="X6" s="6" t="s">
        <v>9</v>
      </c>
      <c r="Y6" s="6" t="s">
        <v>76</v>
      </c>
      <c r="Z6" s="6" t="s">
        <v>77</v>
      </c>
      <c r="AA6" s="167"/>
    </row>
    <row r="7" spans="1:27" s="4" customFormat="1" ht="24.75" customHeight="1">
      <c r="A7" s="169" t="s">
        <v>54</v>
      </c>
      <c r="B7" s="17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4" customFormat="1" ht="24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4" customFormat="1" ht="24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4" customFormat="1" ht="24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4" customFormat="1" ht="24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4" customFormat="1" ht="24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4" customFormat="1" ht="24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4" customFormat="1" ht="24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4" customFormat="1" ht="24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4" customFormat="1" ht="24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ht="14.25">
      <c r="A17" s="111" t="s">
        <v>274</v>
      </c>
    </row>
  </sheetData>
  <sheetProtection/>
  <mergeCells count="22"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  <mergeCell ref="P5:R5"/>
    <mergeCell ref="U5:W5"/>
    <mergeCell ref="X5:Z5"/>
    <mergeCell ref="L5:L6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33.75390625" style="4" customWidth="1"/>
    <col min="2" max="2" width="14.625" style="29" customWidth="1"/>
    <col min="3" max="3" width="30.125" style="4" customWidth="1"/>
    <col min="4" max="4" width="10.75390625" style="83" customWidth="1"/>
    <col min="5" max="5" width="19.875" style="83" customWidth="1"/>
    <col min="6" max="6" width="18.50390625" style="83" customWidth="1"/>
    <col min="7" max="16384" width="9.00390625" style="4" customWidth="1"/>
  </cols>
  <sheetData>
    <row r="1" ht="21" customHeight="1">
      <c r="A1" s="4" t="s">
        <v>1</v>
      </c>
    </row>
    <row r="2" spans="1:6" s="19" customFormat="1" ht="28.5" customHeight="1">
      <c r="A2" s="119" t="s">
        <v>2</v>
      </c>
      <c r="B2" s="119"/>
      <c r="C2" s="119"/>
      <c r="D2" s="120"/>
      <c r="E2" s="120"/>
      <c r="F2" s="120"/>
    </row>
    <row r="3" spans="2:6" s="20" customFormat="1" ht="17.25" customHeight="1">
      <c r="B3" s="84"/>
      <c r="C3" s="85"/>
      <c r="D3" s="86"/>
      <c r="E3" s="86"/>
      <c r="F3" s="86" t="s">
        <v>3</v>
      </c>
    </row>
    <row r="4" spans="1:6" ht="17.25" customHeight="1">
      <c r="A4" s="121" t="s">
        <v>4</v>
      </c>
      <c r="B4" s="121"/>
      <c r="C4" s="121" t="s">
        <v>5</v>
      </c>
      <c r="D4" s="122"/>
      <c r="E4" s="122"/>
      <c r="F4" s="122"/>
    </row>
    <row r="5" spans="1:6" s="20" customFormat="1" ht="24.75" customHeight="1">
      <c r="A5" s="124" t="s">
        <v>6</v>
      </c>
      <c r="B5" s="125" t="s">
        <v>7</v>
      </c>
      <c r="C5" s="124" t="s">
        <v>8</v>
      </c>
      <c r="D5" s="123" t="s">
        <v>7</v>
      </c>
      <c r="E5" s="123"/>
      <c r="F5" s="123"/>
    </row>
    <row r="6" spans="1:6" s="20" customFormat="1" ht="27.75" customHeight="1">
      <c r="A6" s="124"/>
      <c r="B6" s="126"/>
      <c r="C6" s="124"/>
      <c r="D6" s="88" t="s">
        <v>9</v>
      </c>
      <c r="E6" s="88" t="s">
        <v>10</v>
      </c>
      <c r="F6" s="88" t="s">
        <v>11</v>
      </c>
    </row>
    <row r="7" spans="1:6" s="20" customFormat="1" ht="24.75" customHeight="1">
      <c r="A7" s="89" t="s">
        <v>12</v>
      </c>
      <c r="B7" s="90">
        <f>SUM(B8:B9)</f>
        <v>793.32</v>
      </c>
      <c r="C7" s="89" t="s">
        <v>13</v>
      </c>
      <c r="D7" s="91">
        <f>SUM(D8:D28)</f>
        <v>793.3199999999999</v>
      </c>
      <c r="E7" s="91">
        <f>SUM(E8:E28)</f>
        <v>793.3199999999999</v>
      </c>
      <c r="F7" s="91">
        <f>SUM(F8:F28)</f>
        <v>0</v>
      </c>
    </row>
    <row r="8" spans="1:6" s="20" customFormat="1" ht="24.75" customHeight="1">
      <c r="A8" s="92" t="s">
        <v>14</v>
      </c>
      <c r="B8" s="87">
        <v>793.32</v>
      </c>
      <c r="C8" s="92" t="s">
        <v>15</v>
      </c>
      <c r="D8" s="88">
        <f>E8+F8</f>
        <v>587.86</v>
      </c>
      <c r="E8" s="88">
        <v>587.86</v>
      </c>
      <c r="F8" s="88">
        <v>0</v>
      </c>
    </row>
    <row r="9" spans="1:6" s="20" customFormat="1" ht="24.75" customHeight="1">
      <c r="A9" s="92" t="s">
        <v>16</v>
      </c>
      <c r="B9" s="88">
        <v>0</v>
      </c>
      <c r="C9" s="92" t="s">
        <v>17</v>
      </c>
      <c r="D9" s="88">
        <v>0</v>
      </c>
      <c r="E9" s="88">
        <v>0</v>
      </c>
      <c r="F9" s="88">
        <v>0</v>
      </c>
    </row>
    <row r="10" spans="1:6" s="20" customFormat="1" ht="24.75" customHeight="1">
      <c r="A10" s="92"/>
      <c r="B10" s="87"/>
      <c r="C10" s="92" t="s">
        <v>18</v>
      </c>
      <c r="D10" s="88">
        <f aca="true" t="shared" si="0" ref="D10:D28">E10+F10</f>
        <v>0</v>
      </c>
      <c r="E10" s="88">
        <v>0</v>
      </c>
      <c r="F10" s="88">
        <v>0</v>
      </c>
    </row>
    <row r="11" spans="1:6" s="20" customFormat="1" ht="24.75" customHeight="1">
      <c r="A11" s="92"/>
      <c r="B11" s="87"/>
      <c r="C11" s="92" t="s">
        <v>19</v>
      </c>
      <c r="D11" s="88">
        <f t="shared" si="0"/>
        <v>0</v>
      </c>
      <c r="E11" s="88">
        <v>0</v>
      </c>
      <c r="F11" s="88">
        <v>0</v>
      </c>
    </row>
    <row r="12" spans="1:6" s="20" customFormat="1" ht="24.75" customHeight="1">
      <c r="A12" s="92"/>
      <c r="B12" s="87"/>
      <c r="C12" s="92" t="s">
        <v>20</v>
      </c>
      <c r="D12" s="88">
        <f t="shared" si="0"/>
        <v>0</v>
      </c>
      <c r="E12" s="88">
        <v>0</v>
      </c>
      <c r="F12" s="88">
        <v>0</v>
      </c>
    </row>
    <row r="13" spans="1:6" s="20" customFormat="1" ht="24.75" customHeight="1">
      <c r="A13" s="92"/>
      <c r="B13" s="87"/>
      <c r="C13" s="92" t="s">
        <v>21</v>
      </c>
      <c r="D13" s="88">
        <f t="shared" si="0"/>
        <v>0</v>
      </c>
      <c r="E13" s="88">
        <v>0</v>
      </c>
      <c r="F13" s="88">
        <v>0</v>
      </c>
    </row>
    <row r="14" spans="1:6" s="20" customFormat="1" ht="24.75" customHeight="1">
      <c r="A14" s="92"/>
      <c r="B14" s="87"/>
      <c r="C14" s="92" t="s">
        <v>22</v>
      </c>
      <c r="D14" s="88">
        <f t="shared" si="0"/>
        <v>0</v>
      </c>
      <c r="E14" s="88">
        <v>0</v>
      </c>
      <c r="F14" s="88">
        <v>0</v>
      </c>
    </row>
    <row r="15" spans="1:6" s="20" customFormat="1" ht="24.75" customHeight="1">
      <c r="A15" s="92"/>
      <c r="B15" s="87"/>
      <c r="C15" s="92" t="s">
        <v>23</v>
      </c>
      <c r="D15" s="88">
        <f t="shared" si="0"/>
        <v>93.43</v>
      </c>
      <c r="E15" s="88">
        <v>93.43</v>
      </c>
      <c r="F15" s="88">
        <v>0</v>
      </c>
    </row>
    <row r="16" spans="1:6" s="20" customFormat="1" ht="24.75" customHeight="1">
      <c r="A16" s="92"/>
      <c r="B16" s="87"/>
      <c r="C16" s="92" t="s">
        <v>24</v>
      </c>
      <c r="D16" s="88">
        <f t="shared" si="0"/>
        <v>41.73</v>
      </c>
      <c r="E16" s="88">
        <v>41.73</v>
      </c>
      <c r="F16" s="88">
        <v>0</v>
      </c>
    </row>
    <row r="17" spans="1:6" s="20" customFormat="1" ht="24.75" customHeight="1">
      <c r="A17" s="92"/>
      <c r="B17" s="87"/>
      <c r="C17" s="92" t="s">
        <v>25</v>
      </c>
      <c r="D17" s="88">
        <f t="shared" si="0"/>
        <v>0</v>
      </c>
      <c r="E17" s="88">
        <v>0</v>
      </c>
      <c r="F17" s="88">
        <v>0</v>
      </c>
    </row>
    <row r="18" spans="1:6" s="20" customFormat="1" ht="24.75" customHeight="1">
      <c r="A18" s="92"/>
      <c r="B18" s="87"/>
      <c r="C18" s="92" t="s">
        <v>26</v>
      </c>
      <c r="D18" s="88">
        <f t="shared" si="0"/>
        <v>0</v>
      </c>
      <c r="E18" s="88">
        <v>0</v>
      </c>
      <c r="F18" s="88">
        <v>0</v>
      </c>
    </row>
    <row r="19" spans="1:6" s="20" customFormat="1" ht="24.75" customHeight="1">
      <c r="A19" s="92"/>
      <c r="B19" s="87"/>
      <c r="C19" s="92" t="s">
        <v>27</v>
      </c>
      <c r="D19" s="88">
        <f t="shared" si="0"/>
        <v>0</v>
      </c>
      <c r="E19" s="88">
        <v>0</v>
      </c>
      <c r="F19" s="88">
        <v>0</v>
      </c>
    </row>
    <row r="20" spans="1:6" s="20" customFormat="1" ht="24.75" customHeight="1">
      <c r="A20" s="92"/>
      <c r="B20" s="87"/>
      <c r="C20" s="92" t="s">
        <v>28</v>
      </c>
      <c r="D20" s="88">
        <f t="shared" si="0"/>
        <v>0</v>
      </c>
      <c r="E20" s="88">
        <v>0</v>
      </c>
      <c r="F20" s="88">
        <v>0</v>
      </c>
    </row>
    <row r="21" spans="1:6" s="20" customFormat="1" ht="24.75" customHeight="1">
      <c r="A21" s="92"/>
      <c r="B21" s="87"/>
      <c r="C21" s="92" t="s">
        <v>29</v>
      </c>
      <c r="D21" s="88">
        <f t="shared" si="0"/>
        <v>0</v>
      </c>
      <c r="E21" s="88">
        <v>0</v>
      </c>
      <c r="F21" s="88">
        <v>0</v>
      </c>
    </row>
    <row r="22" spans="1:6" s="20" customFormat="1" ht="24.75" customHeight="1">
      <c r="A22" s="92"/>
      <c r="B22" s="87"/>
      <c r="C22" s="92" t="s">
        <v>30</v>
      </c>
      <c r="D22" s="88">
        <f t="shared" si="0"/>
        <v>0</v>
      </c>
      <c r="E22" s="88">
        <v>0</v>
      </c>
      <c r="F22" s="88">
        <v>0</v>
      </c>
    </row>
    <row r="23" spans="1:6" s="20" customFormat="1" ht="24.75" customHeight="1">
      <c r="A23" s="92"/>
      <c r="B23" s="87"/>
      <c r="C23" s="92" t="s">
        <v>31</v>
      </c>
      <c r="D23" s="88">
        <f t="shared" si="0"/>
        <v>0</v>
      </c>
      <c r="E23" s="88">
        <v>0</v>
      </c>
      <c r="F23" s="88">
        <v>0</v>
      </c>
    </row>
    <row r="24" spans="1:6" s="20" customFormat="1" ht="24.75" customHeight="1">
      <c r="A24" s="92"/>
      <c r="B24" s="87"/>
      <c r="C24" s="92" t="s">
        <v>32</v>
      </c>
      <c r="D24" s="88">
        <f t="shared" si="0"/>
        <v>0</v>
      </c>
      <c r="E24" s="88">
        <v>0</v>
      </c>
      <c r="F24" s="88">
        <v>0</v>
      </c>
    </row>
    <row r="25" spans="1:6" s="20" customFormat="1" ht="24.75" customHeight="1">
      <c r="A25" s="92"/>
      <c r="B25" s="87"/>
      <c r="C25" s="92" t="s">
        <v>33</v>
      </c>
      <c r="D25" s="88">
        <f t="shared" si="0"/>
        <v>70.3</v>
      </c>
      <c r="E25" s="88">
        <v>70.3</v>
      </c>
      <c r="F25" s="88">
        <v>0</v>
      </c>
    </row>
    <row r="26" spans="1:6" s="20" customFormat="1" ht="24.75" customHeight="1">
      <c r="A26" s="92"/>
      <c r="B26" s="87"/>
      <c r="C26" s="92" t="s">
        <v>34</v>
      </c>
      <c r="D26" s="88">
        <f t="shared" si="0"/>
        <v>0</v>
      </c>
      <c r="E26" s="88">
        <v>0</v>
      </c>
      <c r="F26" s="88">
        <v>0</v>
      </c>
    </row>
    <row r="27" spans="1:6" s="20" customFormat="1" ht="24.75" customHeight="1">
      <c r="A27" s="92"/>
      <c r="B27" s="87"/>
      <c r="C27" s="93" t="s">
        <v>35</v>
      </c>
      <c r="D27" s="88">
        <f t="shared" si="0"/>
        <v>0</v>
      </c>
      <c r="E27" s="88">
        <v>0</v>
      </c>
      <c r="F27" s="88">
        <v>0</v>
      </c>
    </row>
    <row r="28" spans="1:6" s="20" customFormat="1" ht="24.75" customHeight="1">
      <c r="A28" s="92"/>
      <c r="B28" s="87"/>
      <c r="C28" s="92" t="s">
        <v>36</v>
      </c>
      <c r="D28" s="88">
        <f t="shared" si="0"/>
        <v>0</v>
      </c>
      <c r="E28" s="88">
        <v>0</v>
      </c>
      <c r="F28" s="88">
        <v>0</v>
      </c>
    </row>
    <row r="29" spans="1:6" s="20" customFormat="1" ht="24.75" customHeight="1">
      <c r="A29" s="92"/>
      <c r="B29" s="87"/>
      <c r="C29" s="92"/>
      <c r="D29" s="88"/>
      <c r="E29" s="88"/>
      <c r="F29" s="88"/>
    </row>
    <row r="30" spans="1:6" s="20" customFormat="1" ht="24.75" customHeight="1">
      <c r="A30" s="92"/>
      <c r="B30" s="87"/>
      <c r="C30" s="92"/>
      <c r="D30" s="88"/>
      <c r="E30" s="88"/>
      <c r="F30" s="88"/>
    </row>
    <row r="31" spans="1:6" s="20" customFormat="1" ht="24.75" customHeight="1">
      <c r="A31" s="94" t="s">
        <v>37</v>
      </c>
      <c r="B31" s="88">
        <v>0</v>
      </c>
      <c r="C31" s="94" t="s">
        <v>38</v>
      </c>
      <c r="D31" s="95">
        <f>SUM(D32:D33)</f>
        <v>0</v>
      </c>
      <c r="E31" s="95">
        <f>SUM(E32:E33)</f>
        <v>0</v>
      </c>
      <c r="F31" s="88">
        <v>0</v>
      </c>
    </row>
    <row r="32" spans="1:6" s="20" customFormat="1" ht="24.75" customHeight="1">
      <c r="A32" s="92" t="s">
        <v>14</v>
      </c>
      <c r="B32" s="88">
        <v>0</v>
      </c>
      <c r="C32" s="92" t="s">
        <v>14</v>
      </c>
      <c r="D32" s="88">
        <f>E32+F32</f>
        <v>0</v>
      </c>
      <c r="E32" s="88">
        <v>0</v>
      </c>
      <c r="F32" s="88">
        <v>0</v>
      </c>
    </row>
    <row r="33" spans="1:6" s="20" customFormat="1" ht="24.75" customHeight="1">
      <c r="A33" s="92" t="s">
        <v>16</v>
      </c>
      <c r="B33" s="88">
        <v>0</v>
      </c>
      <c r="C33" s="96" t="s">
        <v>16</v>
      </c>
      <c r="D33" s="97">
        <f>E33+F33</f>
        <v>0</v>
      </c>
      <c r="E33" s="88">
        <v>0</v>
      </c>
      <c r="F33" s="88">
        <v>0</v>
      </c>
    </row>
    <row r="34" spans="1:6" s="20" customFormat="1" ht="24.75" customHeight="1">
      <c r="A34" s="98" t="s">
        <v>39</v>
      </c>
      <c r="B34" s="99">
        <f>B7+B31</f>
        <v>793.32</v>
      </c>
      <c r="C34" s="100" t="s">
        <v>40</v>
      </c>
      <c r="D34" s="101">
        <f>D7+D31</f>
        <v>793.3199999999999</v>
      </c>
      <c r="E34" s="101">
        <f>E7+E31</f>
        <v>793.3199999999999</v>
      </c>
      <c r="F34" s="88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8.25390625" style="75" customWidth="1"/>
    <col min="2" max="2" width="36.50390625" style="75" customWidth="1"/>
    <col min="3" max="3" width="7.125" style="52" customWidth="1"/>
    <col min="4" max="4" width="6.875" style="52" customWidth="1"/>
    <col min="5" max="5" width="9.00390625" style="52" customWidth="1"/>
    <col min="6" max="6" width="13.50390625" style="52" customWidth="1"/>
    <col min="7" max="7" width="10.375" style="52" customWidth="1"/>
    <col min="8" max="8" width="10.50390625" style="52" customWidth="1"/>
    <col min="9" max="9" width="8.875" style="52" customWidth="1"/>
    <col min="10" max="10" width="8.125" style="52" customWidth="1"/>
    <col min="11" max="11" width="12.25390625" style="52" customWidth="1"/>
    <col min="12" max="12" width="10.00390625" style="52" customWidth="1"/>
    <col min="13" max="13" width="9.00390625" style="52" customWidth="1"/>
    <col min="14" max="14" width="12.25390625" style="52" customWidth="1"/>
    <col min="15" max="16384" width="9.00390625" style="4" customWidth="1"/>
  </cols>
  <sheetData>
    <row r="1" ht="29.25" customHeight="1">
      <c r="A1" s="75" t="s">
        <v>41</v>
      </c>
    </row>
    <row r="2" spans="1:14" s="19" customFormat="1" ht="31.5" customHeight="1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74" customFormat="1" ht="31.5" customHeight="1">
      <c r="A3" s="76"/>
      <c r="B3" s="76"/>
      <c r="C3" s="77"/>
      <c r="D3" s="78"/>
      <c r="E3" s="77"/>
      <c r="F3" s="77"/>
      <c r="G3" s="77"/>
      <c r="H3" s="77"/>
      <c r="I3" s="77"/>
      <c r="J3" s="77"/>
      <c r="K3" s="77"/>
      <c r="L3" s="77"/>
      <c r="M3" s="77"/>
      <c r="N3" s="77" t="s">
        <v>3</v>
      </c>
    </row>
    <row r="4" spans="1:14" s="20" customFormat="1" ht="30" customHeight="1">
      <c r="A4" s="127" t="s">
        <v>43</v>
      </c>
      <c r="B4" s="127"/>
      <c r="C4" s="127" t="s">
        <v>44</v>
      </c>
      <c r="D4" s="128" t="s">
        <v>45</v>
      </c>
      <c r="E4" s="129"/>
      <c r="F4" s="129"/>
      <c r="G4" s="129"/>
      <c r="H4" s="129"/>
      <c r="I4" s="128" t="s">
        <v>46</v>
      </c>
      <c r="J4" s="129"/>
      <c r="K4" s="129"/>
      <c r="L4" s="129"/>
      <c r="M4" s="129"/>
      <c r="N4" s="132" t="s">
        <v>47</v>
      </c>
    </row>
    <row r="5" spans="1:14" s="20" customFormat="1" ht="58.5" customHeight="1">
      <c r="A5" s="9" t="s">
        <v>48</v>
      </c>
      <c r="B5" s="9" t="s">
        <v>49</v>
      </c>
      <c r="C5" s="127"/>
      <c r="D5" s="79" t="s">
        <v>9</v>
      </c>
      <c r="E5" s="79" t="s">
        <v>50</v>
      </c>
      <c r="F5" s="79" t="s">
        <v>51</v>
      </c>
      <c r="G5" s="80" t="s">
        <v>52</v>
      </c>
      <c r="H5" s="79" t="s">
        <v>53</v>
      </c>
      <c r="I5" s="79" t="s">
        <v>9</v>
      </c>
      <c r="J5" s="79" t="s">
        <v>50</v>
      </c>
      <c r="K5" s="79" t="s">
        <v>51</v>
      </c>
      <c r="L5" s="79" t="s">
        <v>52</v>
      </c>
      <c r="M5" s="79" t="s">
        <v>53</v>
      </c>
      <c r="N5" s="133"/>
    </row>
    <row r="6" spans="1:14" s="20" customFormat="1" ht="30.75" customHeight="1">
      <c r="A6" s="130" t="s">
        <v>54</v>
      </c>
      <c r="B6" s="131"/>
      <c r="C6" s="81">
        <f aca="true" t="shared" si="0" ref="C6:N6">SUM(C7:C15)</f>
        <v>793.3200000000002</v>
      </c>
      <c r="D6" s="81">
        <f t="shared" si="0"/>
        <v>793.3200000000002</v>
      </c>
      <c r="E6" s="81">
        <f t="shared" si="0"/>
        <v>793.3200000000002</v>
      </c>
      <c r="F6" s="81">
        <v>0</v>
      </c>
      <c r="G6" s="81">
        <v>0</v>
      </c>
      <c r="H6" s="81">
        <v>0</v>
      </c>
      <c r="I6" s="81">
        <f t="shared" si="0"/>
        <v>0</v>
      </c>
      <c r="J6" s="81">
        <f t="shared" si="0"/>
        <v>0</v>
      </c>
      <c r="K6" s="81">
        <f t="shared" si="0"/>
        <v>0</v>
      </c>
      <c r="L6" s="81">
        <f t="shared" si="0"/>
        <v>0</v>
      </c>
      <c r="M6" s="81">
        <f t="shared" si="0"/>
        <v>0</v>
      </c>
      <c r="N6" s="81">
        <f t="shared" si="0"/>
        <v>0</v>
      </c>
    </row>
    <row r="7" spans="1:14" s="20" customFormat="1" ht="24.75" customHeight="1">
      <c r="A7" s="11" t="s">
        <v>55</v>
      </c>
      <c r="B7" s="12" t="s">
        <v>56</v>
      </c>
      <c r="C7" s="81">
        <f aca="true" t="shared" si="1" ref="C7:C15">D7+I7+N7</f>
        <v>543.86</v>
      </c>
      <c r="D7" s="81">
        <f aca="true" t="shared" si="2" ref="D7:D15">SUM(E7:H7)</f>
        <v>543.86</v>
      </c>
      <c r="E7" s="81">
        <v>543.86</v>
      </c>
      <c r="F7" s="81">
        <v>0</v>
      </c>
      <c r="G7" s="81">
        <v>0</v>
      </c>
      <c r="H7" s="81">
        <v>0</v>
      </c>
      <c r="I7" s="81">
        <f aca="true" t="shared" si="3" ref="I7:I15">SUM(J7:M7)</f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</row>
    <row r="8" spans="1:14" s="20" customFormat="1" ht="24.75" customHeight="1">
      <c r="A8" s="16" t="s">
        <v>57</v>
      </c>
      <c r="B8" s="82" t="s">
        <v>58</v>
      </c>
      <c r="C8" s="81">
        <f t="shared" si="1"/>
        <v>44</v>
      </c>
      <c r="D8" s="81">
        <f t="shared" si="2"/>
        <v>44</v>
      </c>
      <c r="E8" s="81">
        <v>44</v>
      </c>
      <c r="F8" s="81">
        <v>0</v>
      </c>
      <c r="G8" s="81">
        <v>0</v>
      </c>
      <c r="H8" s="81">
        <v>0</v>
      </c>
      <c r="I8" s="81">
        <f t="shared" si="3"/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</row>
    <row r="9" spans="1:14" s="20" customFormat="1" ht="24.75" customHeight="1">
      <c r="A9" s="106" t="s">
        <v>272</v>
      </c>
      <c r="B9" s="106" t="s">
        <v>273</v>
      </c>
      <c r="C9" s="81">
        <f t="shared" si="1"/>
        <v>20.95</v>
      </c>
      <c r="D9" s="81">
        <f t="shared" si="2"/>
        <v>20.95</v>
      </c>
      <c r="E9" s="81">
        <v>20.95</v>
      </c>
      <c r="F9" s="81">
        <v>0</v>
      </c>
      <c r="G9" s="81">
        <v>0</v>
      </c>
      <c r="H9" s="81">
        <v>0</v>
      </c>
      <c r="I9" s="81">
        <f t="shared" si="3"/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</row>
    <row r="10" spans="1:14" s="20" customFormat="1" ht="24.75" customHeight="1">
      <c r="A10" s="16" t="s">
        <v>59</v>
      </c>
      <c r="B10" s="82" t="s">
        <v>60</v>
      </c>
      <c r="C10" s="81">
        <f t="shared" si="1"/>
        <v>48.32</v>
      </c>
      <c r="D10" s="81">
        <f t="shared" si="2"/>
        <v>48.32</v>
      </c>
      <c r="E10" s="81">
        <v>48.32</v>
      </c>
      <c r="F10" s="81">
        <v>0</v>
      </c>
      <c r="G10" s="81">
        <v>0</v>
      </c>
      <c r="H10" s="81">
        <v>0</v>
      </c>
      <c r="I10" s="81">
        <f t="shared" si="3"/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4" s="20" customFormat="1" ht="24.75" customHeight="1">
      <c r="A11" s="16" t="s">
        <v>61</v>
      </c>
      <c r="B11" s="82" t="s">
        <v>62</v>
      </c>
      <c r="C11" s="81">
        <v>24.16</v>
      </c>
      <c r="D11" s="81">
        <f t="shared" si="2"/>
        <v>24.16</v>
      </c>
      <c r="E11" s="81">
        <v>24.16</v>
      </c>
      <c r="F11" s="81">
        <v>0</v>
      </c>
      <c r="G11" s="81">
        <v>0</v>
      </c>
      <c r="H11" s="81">
        <v>0</v>
      </c>
      <c r="I11" s="81">
        <f t="shared" si="3"/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</row>
    <row r="12" spans="1:14" s="20" customFormat="1" ht="24.75" customHeight="1">
      <c r="A12" s="16" t="s">
        <v>63</v>
      </c>
      <c r="B12" s="82" t="s">
        <v>64</v>
      </c>
      <c r="C12" s="81">
        <f t="shared" si="1"/>
        <v>24.16</v>
      </c>
      <c r="D12" s="81">
        <f t="shared" si="2"/>
        <v>24.16</v>
      </c>
      <c r="E12" s="81">
        <v>24.16</v>
      </c>
      <c r="F12" s="81">
        <v>0</v>
      </c>
      <c r="G12" s="81">
        <v>0</v>
      </c>
      <c r="H12" s="81">
        <v>0</v>
      </c>
      <c r="I12" s="81">
        <f t="shared" si="3"/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4" s="20" customFormat="1" ht="24.75" customHeight="1">
      <c r="A13" s="16" t="s">
        <v>65</v>
      </c>
      <c r="B13" s="82" t="s">
        <v>66</v>
      </c>
      <c r="C13" s="81">
        <f t="shared" si="1"/>
        <v>17.57</v>
      </c>
      <c r="D13" s="81">
        <f t="shared" si="2"/>
        <v>17.57</v>
      </c>
      <c r="E13" s="81">
        <v>17.57</v>
      </c>
      <c r="F13" s="81">
        <v>0</v>
      </c>
      <c r="G13" s="81">
        <v>0</v>
      </c>
      <c r="H13" s="81">
        <v>0</v>
      </c>
      <c r="I13" s="81">
        <f t="shared" si="3"/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</row>
    <row r="14" spans="1:14" s="20" customFormat="1" ht="24.75" customHeight="1">
      <c r="A14" s="16" t="s">
        <v>67</v>
      </c>
      <c r="B14" s="82" t="s">
        <v>68</v>
      </c>
      <c r="C14" s="81">
        <f t="shared" si="1"/>
        <v>41.72</v>
      </c>
      <c r="D14" s="81">
        <f t="shared" si="2"/>
        <v>41.72</v>
      </c>
      <c r="E14" s="81">
        <v>41.72</v>
      </c>
      <c r="F14" s="81">
        <v>0</v>
      </c>
      <c r="G14" s="81">
        <v>0</v>
      </c>
      <c r="H14" s="81">
        <v>0</v>
      </c>
      <c r="I14" s="81">
        <f t="shared" si="3"/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</row>
    <row r="15" spans="1:14" s="20" customFormat="1" ht="24.75" customHeight="1">
      <c r="A15" s="16" t="s">
        <v>69</v>
      </c>
      <c r="B15" s="82" t="s">
        <v>70</v>
      </c>
      <c r="C15" s="81">
        <f t="shared" si="1"/>
        <v>28.58</v>
      </c>
      <c r="D15" s="81">
        <f t="shared" si="2"/>
        <v>28.58</v>
      </c>
      <c r="E15" s="81">
        <v>28.58</v>
      </c>
      <c r="F15" s="81">
        <v>0</v>
      </c>
      <c r="G15" s="81">
        <v>0</v>
      </c>
      <c r="H15" s="81">
        <v>0</v>
      </c>
      <c r="I15" s="81">
        <f t="shared" si="3"/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I7:I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E6" sqref="E6:F6"/>
    </sheetView>
  </sheetViews>
  <sheetFormatPr defaultColWidth="9.00390625" defaultRowHeight="14.25"/>
  <cols>
    <col min="1" max="1" width="10.625" style="63" customWidth="1"/>
    <col min="2" max="2" width="21.00390625" style="63" customWidth="1"/>
    <col min="3" max="3" width="14.125" style="108" customWidth="1"/>
    <col min="4" max="4" width="9.00390625" style="64" customWidth="1"/>
    <col min="5" max="5" width="11.125" style="64" customWidth="1"/>
    <col min="6" max="6" width="11.875" style="64" customWidth="1"/>
    <col min="7" max="7" width="13.00390625" style="64" customWidth="1"/>
    <col min="8" max="8" width="23.50390625" style="65" customWidth="1"/>
    <col min="9" max="16384" width="9.00390625" style="66" customWidth="1"/>
  </cols>
  <sheetData>
    <row r="1" ht="24.75" customHeight="1">
      <c r="A1" s="63" t="s">
        <v>71</v>
      </c>
    </row>
    <row r="2" spans="1:8" s="60" customFormat="1" ht="22.5" customHeight="1">
      <c r="A2" s="134" t="s">
        <v>72</v>
      </c>
      <c r="B2" s="134"/>
      <c r="C2" s="135"/>
      <c r="D2" s="134"/>
      <c r="E2" s="134"/>
      <c r="F2" s="134"/>
      <c r="G2" s="134"/>
      <c r="H2" s="134"/>
    </row>
    <row r="3" ht="24" customHeight="1">
      <c r="H3" s="65" t="s">
        <v>3</v>
      </c>
    </row>
    <row r="4" spans="1:8" s="61" customFormat="1" ht="24.75" customHeight="1">
      <c r="A4" s="136" t="s">
        <v>43</v>
      </c>
      <c r="B4" s="136"/>
      <c r="C4" s="139" t="s">
        <v>73</v>
      </c>
      <c r="D4" s="136" t="s">
        <v>74</v>
      </c>
      <c r="E4" s="136"/>
      <c r="F4" s="136"/>
      <c r="G4" s="136" t="s">
        <v>75</v>
      </c>
      <c r="H4" s="136"/>
    </row>
    <row r="5" spans="1:8" s="61" customFormat="1" ht="31.5" customHeight="1">
      <c r="A5" s="67" t="s">
        <v>48</v>
      </c>
      <c r="B5" s="67" t="s">
        <v>49</v>
      </c>
      <c r="C5" s="139"/>
      <c r="D5" s="67" t="s">
        <v>54</v>
      </c>
      <c r="E5" s="67" t="s">
        <v>76</v>
      </c>
      <c r="F5" s="67" t="s">
        <v>77</v>
      </c>
      <c r="G5" s="67" t="s">
        <v>78</v>
      </c>
      <c r="H5" s="68" t="s">
        <v>79</v>
      </c>
    </row>
    <row r="6" spans="1:8" s="62" customFormat="1" ht="24.75" customHeight="1">
      <c r="A6" s="137" t="s">
        <v>54</v>
      </c>
      <c r="B6" s="138"/>
      <c r="C6" s="114">
        <f>SUM(C7:C17)</f>
        <v>736.6799999999998</v>
      </c>
      <c r="D6" s="115">
        <f>SUM(D7:D17)</f>
        <v>793.3200000000002</v>
      </c>
      <c r="E6" s="115">
        <f>SUM(E7:E17)</f>
        <v>749.3200000000002</v>
      </c>
      <c r="F6" s="115">
        <f>SUM(F7:F17)</f>
        <v>44</v>
      </c>
      <c r="G6" s="69">
        <f>SUM(G7:G17)</f>
        <v>78.19999999999999</v>
      </c>
      <c r="H6" s="69">
        <f>G6/C6</f>
        <v>0.10615192485203888</v>
      </c>
    </row>
    <row r="7" spans="1:8" s="62" customFormat="1" ht="24.75" customHeight="1">
      <c r="A7" s="11" t="s">
        <v>55</v>
      </c>
      <c r="B7" s="70" t="s">
        <v>56</v>
      </c>
      <c r="C7" s="114">
        <v>417.44</v>
      </c>
      <c r="D7" s="115">
        <f aca="true" t="shared" si="0" ref="D7:D17">E7+F7</f>
        <v>543.86</v>
      </c>
      <c r="E7" s="116">
        <v>543.86</v>
      </c>
      <c r="F7" s="117">
        <v>0</v>
      </c>
      <c r="G7" s="71">
        <f aca="true" t="shared" si="1" ref="G7:G17">D7-C7</f>
        <v>126.42000000000002</v>
      </c>
      <c r="H7" s="72">
        <f aca="true" t="shared" si="2" ref="H7:H17">G7/C7</f>
        <v>0.30284591797623617</v>
      </c>
    </row>
    <row r="8" spans="1:8" s="62" customFormat="1" ht="24.75" customHeight="1">
      <c r="A8" s="16" t="s">
        <v>57</v>
      </c>
      <c r="B8" s="73" t="s">
        <v>58</v>
      </c>
      <c r="C8" s="114">
        <v>137.83</v>
      </c>
      <c r="D8" s="115">
        <f t="shared" si="0"/>
        <v>44</v>
      </c>
      <c r="E8" s="118">
        <v>0</v>
      </c>
      <c r="F8" s="117">
        <v>44</v>
      </c>
      <c r="G8" s="71">
        <f t="shared" si="1"/>
        <v>-93.83000000000001</v>
      </c>
      <c r="H8" s="72">
        <f t="shared" si="2"/>
        <v>-0.6807661612130886</v>
      </c>
    </row>
    <row r="9" spans="1:8" s="62" customFormat="1" ht="24.75" customHeight="1">
      <c r="A9" s="112">
        <v>2011199</v>
      </c>
      <c r="B9" s="113" t="s">
        <v>275</v>
      </c>
      <c r="C9" s="114">
        <v>1.5</v>
      </c>
      <c r="D9" s="115">
        <v>0</v>
      </c>
      <c r="E9" s="118">
        <v>0</v>
      </c>
      <c r="F9" s="117">
        <v>0</v>
      </c>
      <c r="G9" s="71">
        <v>0</v>
      </c>
      <c r="H9" s="72">
        <v>0</v>
      </c>
    </row>
    <row r="10" spans="1:8" s="62" customFormat="1" ht="24.75" customHeight="1">
      <c r="A10" s="112">
        <v>2049901</v>
      </c>
      <c r="B10" s="113" t="s">
        <v>276</v>
      </c>
      <c r="C10" s="114">
        <v>20.06</v>
      </c>
      <c r="D10" s="115">
        <v>0</v>
      </c>
      <c r="E10" s="118">
        <v>0</v>
      </c>
      <c r="F10" s="117">
        <v>0</v>
      </c>
      <c r="G10" s="71">
        <v>0</v>
      </c>
      <c r="H10" s="72">
        <v>0</v>
      </c>
    </row>
    <row r="11" spans="1:8" s="62" customFormat="1" ht="33" customHeight="1">
      <c r="A11" s="110" t="s">
        <v>272</v>
      </c>
      <c r="B11" s="106" t="s">
        <v>273</v>
      </c>
      <c r="C11" s="114">
        <v>20.92</v>
      </c>
      <c r="D11" s="115">
        <f t="shared" si="0"/>
        <v>20.95</v>
      </c>
      <c r="E11" s="118">
        <v>20.95</v>
      </c>
      <c r="F11" s="117">
        <v>0</v>
      </c>
      <c r="G11" s="71">
        <f t="shared" si="1"/>
        <v>0.029999999999997584</v>
      </c>
      <c r="H11" s="72">
        <f t="shared" si="2"/>
        <v>0.0014340344168258883</v>
      </c>
    </row>
    <row r="12" spans="1:16" s="62" customFormat="1" ht="30" customHeight="1">
      <c r="A12" s="16" t="s">
        <v>59</v>
      </c>
      <c r="B12" s="73" t="s">
        <v>60</v>
      </c>
      <c r="C12" s="114">
        <v>48.39</v>
      </c>
      <c r="D12" s="115">
        <f t="shared" si="0"/>
        <v>48.32</v>
      </c>
      <c r="E12" s="118">
        <v>48.32</v>
      </c>
      <c r="F12" s="117">
        <v>0</v>
      </c>
      <c r="G12" s="71">
        <f t="shared" si="1"/>
        <v>-0.07000000000000028</v>
      </c>
      <c r="H12" s="72">
        <f t="shared" si="2"/>
        <v>-0.00144657987187436</v>
      </c>
      <c r="P12" s="109"/>
    </row>
    <row r="13" spans="1:8" s="62" customFormat="1" ht="36.75" customHeight="1">
      <c r="A13" s="16" t="s">
        <v>61</v>
      </c>
      <c r="B13" s="73" t="s">
        <v>62</v>
      </c>
      <c r="C13" s="114">
        <v>7.37</v>
      </c>
      <c r="D13" s="115">
        <f t="shared" si="0"/>
        <v>24.16</v>
      </c>
      <c r="E13" s="118">
        <v>24.16</v>
      </c>
      <c r="F13" s="117">
        <v>0</v>
      </c>
      <c r="G13" s="71">
        <f t="shared" si="1"/>
        <v>16.79</v>
      </c>
      <c r="H13" s="72">
        <f t="shared" si="2"/>
        <v>2.2781546811397555</v>
      </c>
    </row>
    <row r="14" spans="1:8" s="62" customFormat="1" ht="24.75" customHeight="1">
      <c r="A14" s="16" t="s">
        <v>63</v>
      </c>
      <c r="B14" s="73" t="s">
        <v>64</v>
      </c>
      <c r="C14" s="114">
        <v>19.36</v>
      </c>
      <c r="D14" s="115">
        <f t="shared" si="0"/>
        <v>24.16</v>
      </c>
      <c r="E14" s="118">
        <v>24.16</v>
      </c>
      <c r="F14" s="117">
        <v>0</v>
      </c>
      <c r="G14" s="71">
        <f t="shared" si="1"/>
        <v>4.800000000000001</v>
      </c>
      <c r="H14" s="72">
        <f t="shared" si="2"/>
        <v>0.2479338842975207</v>
      </c>
    </row>
    <row r="15" spans="1:8" s="62" customFormat="1" ht="24.75" customHeight="1">
      <c r="A15" s="16" t="s">
        <v>65</v>
      </c>
      <c r="B15" s="73" t="s">
        <v>66</v>
      </c>
      <c r="C15" s="114">
        <v>14.61</v>
      </c>
      <c r="D15" s="115">
        <f t="shared" si="0"/>
        <v>17.57</v>
      </c>
      <c r="E15" s="118">
        <v>17.57</v>
      </c>
      <c r="F15" s="117">
        <v>0</v>
      </c>
      <c r="G15" s="71">
        <f t="shared" si="1"/>
        <v>2.960000000000001</v>
      </c>
      <c r="H15" s="72">
        <f t="shared" si="2"/>
        <v>0.20260095824777558</v>
      </c>
    </row>
    <row r="16" spans="1:8" s="62" customFormat="1" ht="24.75" customHeight="1">
      <c r="A16" s="16" t="s">
        <v>67</v>
      </c>
      <c r="B16" s="73" t="s">
        <v>68</v>
      </c>
      <c r="C16" s="114">
        <v>30.41</v>
      </c>
      <c r="D16" s="115">
        <f t="shared" si="0"/>
        <v>41.72</v>
      </c>
      <c r="E16" s="118">
        <v>41.72</v>
      </c>
      <c r="F16" s="117">
        <v>0</v>
      </c>
      <c r="G16" s="71">
        <f t="shared" si="1"/>
        <v>11.309999999999999</v>
      </c>
      <c r="H16" s="72">
        <f t="shared" si="2"/>
        <v>0.3719171325221966</v>
      </c>
    </row>
    <row r="17" spans="1:8" s="62" customFormat="1" ht="24.75" customHeight="1">
      <c r="A17" s="16" t="s">
        <v>69</v>
      </c>
      <c r="B17" s="73" t="s">
        <v>70</v>
      </c>
      <c r="C17" s="114">
        <v>18.79</v>
      </c>
      <c r="D17" s="115">
        <f t="shared" si="0"/>
        <v>28.58</v>
      </c>
      <c r="E17" s="118">
        <v>28.58</v>
      </c>
      <c r="F17" s="117">
        <v>0</v>
      </c>
      <c r="G17" s="71">
        <f t="shared" si="1"/>
        <v>9.79</v>
      </c>
      <c r="H17" s="72">
        <f t="shared" si="2"/>
        <v>0.5210218201170835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19.375" style="50" customWidth="1"/>
    <col min="2" max="2" width="31.50390625" style="50" customWidth="1"/>
    <col min="3" max="3" width="30.375" style="50" customWidth="1"/>
    <col min="4" max="4" width="6.00390625" style="50" customWidth="1"/>
    <col min="5" max="16384" width="9.00390625" style="50" customWidth="1"/>
  </cols>
  <sheetData>
    <row r="1" s="4" customFormat="1" ht="14.25">
      <c r="A1" s="4" t="s">
        <v>80</v>
      </c>
    </row>
    <row r="2" spans="1:5" s="19" customFormat="1" ht="34.5" customHeight="1">
      <c r="A2" s="119" t="s">
        <v>81</v>
      </c>
      <c r="B2" s="119"/>
      <c r="C2" s="119"/>
      <c r="D2" s="30"/>
      <c r="E2" s="30"/>
    </row>
    <row r="3" spans="1:5" s="4" customFormat="1" ht="19.5" customHeight="1">
      <c r="A3" s="51"/>
      <c r="B3" s="51"/>
      <c r="C3" s="52" t="s">
        <v>3</v>
      </c>
      <c r="D3" s="51"/>
      <c r="E3" s="51"/>
    </row>
    <row r="4" spans="1:3" ht="19.5" customHeight="1">
      <c r="A4" s="53" t="s">
        <v>82</v>
      </c>
      <c r="B4" s="53" t="s">
        <v>83</v>
      </c>
      <c r="C4" s="54" t="s">
        <v>84</v>
      </c>
    </row>
    <row r="5" spans="1:3" ht="21.75" customHeight="1">
      <c r="A5" s="140" t="s">
        <v>54</v>
      </c>
      <c r="B5" s="141"/>
      <c r="C5" s="55">
        <f>C6+C11+C21+C23+C26+C28</f>
        <v>749.32</v>
      </c>
    </row>
    <row r="6" spans="1:3" s="49" customFormat="1" ht="21.75" customHeight="1">
      <c r="A6" s="56">
        <v>501</v>
      </c>
      <c r="B6" s="57" t="s">
        <v>85</v>
      </c>
      <c r="C6" s="107">
        <f>SUM(C7:C10)</f>
        <v>593.83</v>
      </c>
    </row>
    <row r="7" spans="1:3" ht="21.75" customHeight="1">
      <c r="A7" s="58">
        <v>50101</v>
      </c>
      <c r="B7" s="59" t="s">
        <v>86</v>
      </c>
      <c r="C7" s="16">
        <v>402.25</v>
      </c>
    </row>
    <row r="8" spans="1:3" ht="21.75" customHeight="1">
      <c r="A8" s="58">
        <v>50102</v>
      </c>
      <c r="B8" s="59" t="s">
        <v>87</v>
      </c>
      <c r="C8" s="16">
        <v>117.45</v>
      </c>
    </row>
    <row r="9" spans="1:3" ht="21.75" customHeight="1">
      <c r="A9" s="58">
        <v>50103</v>
      </c>
      <c r="B9" s="59" t="s">
        <v>88</v>
      </c>
      <c r="C9" s="16">
        <v>41.72</v>
      </c>
    </row>
    <row r="10" spans="1:3" ht="21.75" customHeight="1">
      <c r="A10" s="58">
        <v>50199</v>
      </c>
      <c r="B10" s="59" t="s">
        <v>89</v>
      </c>
      <c r="C10" s="16">
        <v>32.41</v>
      </c>
    </row>
    <row r="11" spans="1:3" ht="21.75" customHeight="1">
      <c r="A11" s="56">
        <v>502</v>
      </c>
      <c r="B11" s="57" t="s">
        <v>90</v>
      </c>
      <c r="C11" s="55">
        <f>SUM(C12:C20)</f>
        <v>129.32</v>
      </c>
    </row>
    <row r="12" spans="1:3" ht="21.75" customHeight="1">
      <c r="A12" s="58">
        <v>50201</v>
      </c>
      <c r="B12" s="59" t="s">
        <v>91</v>
      </c>
      <c r="C12" s="16">
        <v>76.53</v>
      </c>
    </row>
    <row r="13" spans="1:3" ht="21.75" customHeight="1">
      <c r="A13" s="58">
        <v>50202</v>
      </c>
      <c r="B13" s="59" t="s">
        <v>92</v>
      </c>
      <c r="C13" s="16">
        <v>0.5</v>
      </c>
    </row>
    <row r="14" spans="1:3" ht="21.75" customHeight="1">
      <c r="A14" s="58">
        <v>50203</v>
      </c>
      <c r="B14" s="59" t="s">
        <v>93</v>
      </c>
      <c r="C14" s="16">
        <v>4</v>
      </c>
    </row>
    <row r="15" spans="1:3" ht="27" customHeight="1">
      <c r="A15" s="58">
        <v>50204</v>
      </c>
      <c r="B15" s="59" t="s">
        <v>94</v>
      </c>
      <c r="C15" s="16">
        <v>0</v>
      </c>
    </row>
    <row r="16" spans="1:3" ht="21.75" customHeight="1">
      <c r="A16" s="58">
        <v>50205</v>
      </c>
      <c r="B16" s="59" t="s">
        <v>95</v>
      </c>
      <c r="C16" s="16">
        <v>0</v>
      </c>
    </row>
    <row r="17" spans="1:3" ht="21.75" customHeight="1">
      <c r="A17" s="58">
        <v>50206</v>
      </c>
      <c r="B17" s="59" t="s">
        <v>96</v>
      </c>
      <c r="C17" s="16">
        <v>0.3</v>
      </c>
    </row>
    <row r="18" spans="1:3" ht="21.75" customHeight="1">
      <c r="A18" s="58">
        <v>50208</v>
      </c>
      <c r="B18" s="59" t="s">
        <v>97</v>
      </c>
      <c r="C18" s="16">
        <v>20</v>
      </c>
    </row>
    <row r="19" spans="1:3" ht="21.75" customHeight="1">
      <c r="A19" s="58">
        <v>50209</v>
      </c>
      <c r="B19" s="59" t="s">
        <v>98</v>
      </c>
      <c r="C19" s="16">
        <v>13.5</v>
      </c>
    </row>
    <row r="20" spans="1:3" ht="21.75" customHeight="1">
      <c r="A20" s="58">
        <v>50299</v>
      </c>
      <c r="B20" s="59" t="s">
        <v>99</v>
      </c>
      <c r="C20" s="16">
        <v>14.49</v>
      </c>
    </row>
    <row r="21" spans="1:3" ht="21.75" customHeight="1">
      <c r="A21" s="56">
        <v>503</v>
      </c>
      <c r="B21" s="57" t="s">
        <v>100</v>
      </c>
      <c r="C21" s="55">
        <f>SUM(C22)</f>
        <v>0</v>
      </c>
    </row>
    <row r="22" spans="1:3" ht="21.75" customHeight="1">
      <c r="A22" s="58">
        <v>50306</v>
      </c>
      <c r="B22" s="59" t="s">
        <v>101</v>
      </c>
      <c r="C22" s="16">
        <v>0</v>
      </c>
    </row>
    <row r="23" spans="1:3" ht="21.75" customHeight="1">
      <c r="A23" s="56">
        <v>505</v>
      </c>
      <c r="B23" s="57" t="s">
        <v>102</v>
      </c>
      <c r="C23" s="55">
        <f>SUM(C24:C25)</f>
        <v>0</v>
      </c>
    </row>
    <row r="24" spans="1:3" ht="21.75" customHeight="1">
      <c r="A24" s="58">
        <v>50501</v>
      </c>
      <c r="B24" s="59" t="s">
        <v>103</v>
      </c>
      <c r="C24" s="16">
        <v>0</v>
      </c>
    </row>
    <row r="25" spans="1:3" ht="21.75" customHeight="1">
      <c r="A25" s="58">
        <v>50502</v>
      </c>
      <c r="B25" s="59" t="s">
        <v>104</v>
      </c>
      <c r="C25" s="16">
        <v>0</v>
      </c>
    </row>
    <row r="26" spans="1:3" ht="21.75" customHeight="1">
      <c r="A26" s="56">
        <v>506</v>
      </c>
      <c r="B26" s="57" t="s">
        <v>105</v>
      </c>
      <c r="C26" s="55">
        <f>SUM(C27)</f>
        <v>0</v>
      </c>
    </row>
    <row r="27" spans="1:3" ht="21.75" customHeight="1">
      <c r="A27" s="58">
        <v>50601</v>
      </c>
      <c r="B27" s="59" t="s">
        <v>106</v>
      </c>
      <c r="C27" s="16">
        <v>0</v>
      </c>
    </row>
    <row r="28" spans="1:3" ht="21.75" customHeight="1">
      <c r="A28" s="56">
        <v>509</v>
      </c>
      <c r="B28" s="57" t="s">
        <v>107</v>
      </c>
      <c r="C28" s="55">
        <f>SUM(C29:C31)</f>
        <v>26.169999999999998</v>
      </c>
    </row>
    <row r="29" spans="1:3" ht="21.75" customHeight="1">
      <c r="A29" s="58">
        <v>50901</v>
      </c>
      <c r="B29" s="59" t="s">
        <v>108</v>
      </c>
      <c r="C29" s="16">
        <v>1.09</v>
      </c>
    </row>
    <row r="30" spans="1:3" ht="21.75" customHeight="1">
      <c r="A30" s="58">
        <v>50905</v>
      </c>
      <c r="B30" s="59" t="s">
        <v>109</v>
      </c>
      <c r="C30" s="16">
        <v>25.08</v>
      </c>
    </row>
    <row r="31" spans="1:3" ht="21.75" customHeight="1">
      <c r="A31" s="58">
        <v>50999</v>
      </c>
      <c r="B31" s="59" t="s">
        <v>110</v>
      </c>
      <c r="C31" s="16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:E6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29" customWidth="1"/>
    <col min="4" max="5" width="22.75390625" style="29" customWidth="1"/>
    <col min="6" max="16384" width="9.00390625" style="4" customWidth="1"/>
  </cols>
  <sheetData>
    <row r="1" ht="14.25">
      <c r="A1" s="4" t="s">
        <v>111</v>
      </c>
    </row>
    <row r="2" spans="1:5" s="19" customFormat="1" ht="34.5" customHeight="1">
      <c r="A2" s="119" t="s">
        <v>112</v>
      </c>
      <c r="B2" s="119"/>
      <c r="C2" s="119"/>
      <c r="D2" s="119"/>
      <c r="E2" s="119"/>
    </row>
    <row r="3" ht="19.5" customHeight="1">
      <c r="E3" s="29" t="s">
        <v>3</v>
      </c>
    </row>
    <row r="4" spans="1:5" ht="14.25">
      <c r="A4" s="142" t="s">
        <v>113</v>
      </c>
      <c r="B4" s="142"/>
      <c r="C4" s="142" t="s">
        <v>114</v>
      </c>
      <c r="D4" s="142"/>
      <c r="E4" s="142"/>
    </row>
    <row r="5" spans="1:5" ht="14.25">
      <c r="A5" s="44" t="s">
        <v>48</v>
      </c>
      <c r="B5" s="44" t="s">
        <v>49</v>
      </c>
      <c r="C5" s="44" t="s">
        <v>54</v>
      </c>
      <c r="D5" s="44" t="s">
        <v>115</v>
      </c>
      <c r="E5" s="44" t="s">
        <v>116</v>
      </c>
    </row>
    <row r="6" spans="1:5" ht="14.25">
      <c r="A6" s="142" t="s">
        <v>117</v>
      </c>
      <c r="B6" s="142"/>
      <c r="C6" s="45">
        <f>C7+C21+C49+C62</f>
        <v>749.32</v>
      </c>
      <c r="D6" s="45">
        <f>D7+D21+D49+D62</f>
        <v>620</v>
      </c>
      <c r="E6" s="45">
        <f>E7+E21+E49+E62</f>
        <v>129.32</v>
      </c>
    </row>
    <row r="7" spans="1:5" s="43" customFormat="1" ht="14.25">
      <c r="A7" s="44">
        <v>301</v>
      </c>
      <c r="B7" s="46" t="s">
        <v>118</v>
      </c>
      <c r="C7" s="45">
        <f>SUM(C8:C20)</f>
        <v>593.83</v>
      </c>
      <c r="D7" s="45">
        <f>SUM(D8:D20)</f>
        <v>593.83</v>
      </c>
      <c r="E7" s="45">
        <f>SUM(E8:E20)</f>
        <v>0</v>
      </c>
    </row>
    <row r="8" spans="1:5" ht="14.25">
      <c r="A8" s="32">
        <v>30101</v>
      </c>
      <c r="B8" s="47" t="s">
        <v>119</v>
      </c>
      <c r="C8" s="48">
        <f>D8+E8</f>
        <v>157.96</v>
      </c>
      <c r="D8" s="48">
        <v>157.96</v>
      </c>
      <c r="E8" s="48">
        <v>0</v>
      </c>
    </row>
    <row r="9" spans="1:5" ht="14.25">
      <c r="A9" s="32">
        <v>30102</v>
      </c>
      <c r="B9" s="47" t="s">
        <v>120</v>
      </c>
      <c r="C9" s="48">
        <f aca="true" t="shared" si="0" ref="C9:C20">D9+E9</f>
        <v>177.92</v>
      </c>
      <c r="D9" s="48">
        <v>177.92</v>
      </c>
      <c r="E9" s="48">
        <v>0</v>
      </c>
    </row>
    <row r="10" spans="1:5" ht="14.25">
      <c r="A10" s="32">
        <v>30103</v>
      </c>
      <c r="B10" s="47" t="s">
        <v>121</v>
      </c>
      <c r="C10" s="48">
        <f t="shared" si="0"/>
        <v>66.37</v>
      </c>
      <c r="D10" s="48">
        <v>66.37</v>
      </c>
      <c r="E10" s="48">
        <v>0</v>
      </c>
    </row>
    <row r="11" spans="1:5" ht="14.25">
      <c r="A11" s="32">
        <v>30106</v>
      </c>
      <c r="B11" s="47" t="s">
        <v>122</v>
      </c>
      <c r="C11" s="48">
        <f t="shared" si="0"/>
        <v>0</v>
      </c>
      <c r="D11" s="48">
        <v>0</v>
      </c>
      <c r="E11" s="48">
        <v>0</v>
      </c>
    </row>
    <row r="12" spans="1:5" ht="14.25">
      <c r="A12" s="32">
        <v>30107</v>
      </c>
      <c r="B12" s="47" t="s">
        <v>123</v>
      </c>
      <c r="C12" s="48">
        <f t="shared" si="0"/>
        <v>0</v>
      </c>
      <c r="D12" s="48">
        <v>0</v>
      </c>
      <c r="E12" s="48">
        <v>0</v>
      </c>
    </row>
    <row r="13" spans="1:5" ht="14.25">
      <c r="A13" s="32">
        <v>30108</v>
      </c>
      <c r="B13" s="47" t="s">
        <v>124</v>
      </c>
      <c r="C13" s="48">
        <f t="shared" si="0"/>
        <v>48.32</v>
      </c>
      <c r="D13" s="48">
        <v>48.32</v>
      </c>
      <c r="E13" s="48">
        <v>0</v>
      </c>
    </row>
    <row r="14" spans="1:5" ht="14.25">
      <c r="A14" s="32">
        <v>30109</v>
      </c>
      <c r="B14" s="47" t="s">
        <v>125</v>
      </c>
      <c r="C14" s="48">
        <f t="shared" si="0"/>
        <v>24.16</v>
      </c>
      <c r="D14" s="48">
        <v>24.16</v>
      </c>
      <c r="E14" s="48">
        <v>0</v>
      </c>
    </row>
    <row r="15" spans="1:5" ht="14.25">
      <c r="A15" s="32">
        <v>30110</v>
      </c>
      <c r="B15" s="47" t="s">
        <v>126</v>
      </c>
      <c r="C15" s="48">
        <f t="shared" si="0"/>
        <v>24.16</v>
      </c>
      <c r="D15" s="48">
        <v>24.16</v>
      </c>
      <c r="E15" s="48">
        <v>0</v>
      </c>
    </row>
    <row r="16" spans="1:5" ht="14.25">
      <c r="A16" s="32">
        <v>30111</v>
      </c>
      <c r="B16" s="47" t="s">
        <v>127</v>
      </c>
      <c r="C16" s="48">
        <f t="shared" si="0"/>
        <v>17.57</v>
      </c>
      <c r="D16" s="48">
        <v>17.57</v>
      </c>
      <c r="E16" s="48">
        <v>0</v>
      </c>
    </row>
    <row r="17" spans="1:5" ht="14.25">
      <c r="A17" s="32">
        <v>30112</v>
      </c>
      <c r="B17" s="47" t="s">
        <v>128</v>
      </c>
      <c r="C17" s="48">
        <f t="shared" si="0"/>
        <v>3.24</v>
      </c>
      <c r="D17" s="48">
        <v>3.24</v>
      </c>
      <c r="E17" s="48">
        <v>0</v>
      </c>
    </row>
    <row r="18" spans="1:5" ht="14.25">
      <c r="A18" s="32">
        <v>30113</v>
      </c>
      <c r="B18" s="47" t="s">
        <v>129</v>
      </c>
      <c r="C18" s="48">
        <f t="shared" si="0"/>
        <v>41.72</v>
      </c>
      <c r="D18" s="48">
        <v>41.72</v>
      </c>
      <c r="E18" s="48">
        <v>0</v>
      </c>
    </row>
    <row r="19" spans="1:5" ht="14.25">
      <c r="A19" s="32">
        <v>30114</v>
      </c>
      <c r="B19" s="47" t="s">
        <v>130</v>
      </c>
      <c r="C19" s="48">
        <f t="shared" si="0"/>
        <v>0</v>
      </c>
      <c r="D19" s="48">
        <v>0</v>
      </c>
      <c r="E19" s="48">
        <v>0</v>
      </c>
    </row>
    <row r="20" spans="1:5" ht="14.25">
      <c r="A20" s="32">
        <v>30199</v>
      </c>
      <c r="B20" s="47" t="s">
        <v>131</v>
      </c>
      <c r="C20" s="48">
        <f t="shared" si="0"/>
        <v>32.41</v>
      </c>
      <c r="D20" s="48">
        <v>32.41</v>
      </c>
      <c r="E20" s="48">
        <v>0</v>
      </c>
    </row>
    <row r="21" spans="1:5" s="43" customFormat="1" ht="14.25">
      <c r="A21" s="44">
        <v>302</v>
      </c>
      <c r="B21" s="46" t="s">
        <v>132</v>
      </c>
      <c r="C21" s="45">
        <f>SUM(C22:C48)</f>
        <v>129.32</v>
      </c>
      <c r="D21" s="45">
        <f>SUM(D22:D48)</f>
        <v>0</v>
      </c>
      <c r="E21" s="45">
        <f>SUM(E22:E48)</f>
        <v>129.32</v>
      </c>
    </row>
    <row r="22" spans="1:5" ht="14.25">
      <c r="A22" s="32">
        <v>30201</v>
      </c>
      <c r="B22" s="47" t="s">
        <v>133</v>
      </c>
      <c r="C22" s="48">
        <f>D22+E22</f>
        <v>18</v>
      </c>
      <c r="D22" s="48">
        <v>0</v>
      </c>
      <c r="E22" s="48">
        <v>18</v>
      </c>
    </row>
    <row r="23" spans="1:5" ht="14.25">
      <c r="A23" s="32">
        <v>30202</v>
      </c>
      <c r="B23" s="47" t="s">
        <v>134</v>
      </c>
      <c r="C23" s="48">
        <f aca="true" t="shared" si="1" ref="C23:C48">D23+E23</f>
        <v>10</v>
      </c>
      <c r="D23" s="48">
        <v>0</v>
      </c>
      <c r="E23" s="48">
        <v>10</v>
      </c>
    </row>
    <row r="24" spans="1:5" ht="14.25">
      <c r="A24" s="32">
        <v>30203</v>
      </c>
      <c r="B24" s="47" t="s">
        <v>135</v>
      </c>
      <c r="C24" s="48">
        <f t="shared" si="1"/>
        <v>0</v>
      </c>
      <c r="D24" s="48">
        <v>0</v>
      </c>
      <c r="E24" s="48">
        <v>0</v>
      </c>
    </row>
    <row r="25" spans="1:5" ht="14.25">
      <c r="A25" s="32">
        <v>30204</v>
      </c>
      <c r="B25" s="47" t="s">
        <v>136</v>
      </c>
      <c r="C25" s="48">
        <f t="shared" si="1"/>
        <v>0</v>
      </c>
      <c r="D25" s="48">
        <v>0</v>
      </c>
      <c r="E25" s="48">
        <v>0</v>
      </c>
    </row>
    <row r="26" spans="1:5" ht="14.25">
      <c r="A26" s="32">
        <v>30205</v>
      </c>
      <c r="B26" s="47" t="s">
        <v>137</v>
      </c>
      <c r="C26" s="48">
        <f t="shared" si="1"/>
        <v>0</v>
      </c>
      <c r="D26" s="48">
        <v>0</v>
      </c>
      <c r="E26" s="48">
        <v>0</v>
      </c>
    </row>
    <row r="27" spans="1:5" ht="14.25">
      <c r="A27" s="32">
        <v>30206</v>
      </c>
      <c r="B27" s="47" t="s">
        <v>138</v>
      </c>
      <c r="C27" s="48">
        <f t="shared" si="1"/>
        <v>0</v>
      </c>
      <c r="D27" s="48">
        <v>0</v>
      </c>
      <c r="E27" s="48">
        <v>0</v>
      </c>
    </row>
    <row r="28" spans="1:5" ht="14.25">
      <c r="A28" s="32">
        <v>30207</v>
      </c>
      <c r="B28" s="47" t="s">
        <v>139</v>
      </c>
      <c r="C28" s="48">
        <f t="shared" si="1"/>
        <v>2.5</v>
      </c>
      <c r="D28" s="48">
        <v>0</v>
      </c>
      <c r="E28" s="48">
        <v>2.5</v>
      </c>
    </row>
    <row r="29" spans="1:5" ht="14.25">
      <c r="A29" s="32">
        <v>30208</v>
      </c>
      <c r="B29" s="47" t="s">
        <v>140</v>
      </c>
      <c r="C29" s="48">
        <f t="shared" si="1"/>
        <v>0</v>
      </c>
      <c r="D29" s="48">
        <v>0</v>
      </c>
      <c r="E29" s="48">
        <v>0</v>
      </c>
    </row>
    <row r="30" spans="1:5" ht="14.25">
      <c r="A30" s="32">
        <v>30209</v>
      </c>
      <c r="B30" s="47" t="s">
        <v>141</v>
      </c>
      <c r="C30" s="48">
        <f t="shared" si="1"/>
        <v>0</v>
      </c>
      <c r="D30" s="48">
        <v>0</v>
      </c>
      <c r="E30" s="48">
        <v>0</v>
      </c>
    </row>
    <row r="31" spans="1:5" ht="14.25">
      <c r="A31" s="32">
        <v>30211</v>
      </c>
      <c r="B31" s="47" t="s">
        <v>142</v>
      </c>
      <c r="C31" s="48">
        <f t="shared" si="1"/>
        <v>15</v>
      </c>
      <c r="D31" s="48">
        <v>0</v>
      </c>
      <c r="E31" s="48">
        <v>15</v>
      </c>
    </row>
    <row r="32" spans="1:5" ht="14.25">
      <c r="A32" s="32">
        <v>30212</v>
      </c>
      <c r="B32" s="47" t="s">
        <v>143</v>
      </c>
      <c r="C32" s="48">
        <f t="shared" si="1"/>
        <v>0</v>
      </c>
      <c r="D32" s="48">
        <v>0</v>
      </c>
      <c r="E32" s="48">
        <v>0</v>
      </c>
    </row>
    <row r="33" spans="1:5" ht="14.25">
      <c r="A33" s="32">
        <v>30213</v>
      </c>
      <c r="B33" s="47" t="s">
        <v>144</v>
      </c>
      <c r="C33" s="48">
        <f t="shared" si="1"/>
        <v>13.5</v>
      </c>
      <c r="D33" s="48">
        <v>0</v>
      </c>
      <c r="E33" s="48">
        <v>13.5</v>
      </c>
    </row>
    <row r="34" spans="1:5" ht="14.25">
      <c r="A34" s="32">
        <v>30214</v>
      </c>
      <c r="B34" s="47" t="s">
        <v>145</v>
      </c>
      <c r="C34" s="48">
        <f t="shared" si="1"/>
        <v>0</v>
      </c>
      <c r="D34" s="48">
        <v>0</v>
      </c>
      <c r="E34" s="48">
        <v>0</v>
      </c>
    </row>
    <row r="35" spans="1:5" ht="14.25">
      <c r="A35" s="32">
        <v>30215</v>
      </c>
      <c r="B35" s="47" t="s">
        <v>146</v>
      </c>
      <c r="C35" s="48">
        <f t="shared" si="1"/>
        <v>0.5</v>
      </c>
      <c r="D35" s="48">
        <v>0</v>
      </c>
      <c r="E35" s="48">
        <v>0.5</v>
      </c>
    </row>
    <row r="36" spans="1:5" ht="14.25">
      <c r="A36" s="32">
        <v>30216</v>
      </c>
      <c r="B36" s="47" t="s">
        <v>147</v>
      </c>
      <c r="C36" s="48">
        <f t="shared" si="1"/>
        <v>4</v>
      </c>
      <c r="D36" s="48">
        <v>0</v>
      </c>
      <c r="E36" s="48">
        <v>4</v>
      </c>
    </row>
    <row r="37" spans="1:5" ht="14.25">
      <c r="A37" s="32">
        <v>30217</v>
      </c>
      <c r="B37" s="47" t="s">
        <v>148</v>
      </c>
      <c r="C37" s="48">
        <f t="shared" si="1"/>
        <v>0.3</v>
      </c>
      <c r="D37" s="48">
        <v>0</v>
      </c>
      <c r="E37" s="48">
        <v>0.3</v>
      </c>
    </row>
    <row r="38" spans="1:5" ht="14.25">
      <c r="A38" s="32">
        <v>30218</v>
      </c>
      <c r="B38" s="47" t="s">
        <v>149</v>
      </c>
      <c r="C38" s="48">
        <f t="shared" si="1"/>
        <v>0</v>
      </c>
      <c r="D38" s="48">
        <v>0</v>
      </c>
      <c r="E38" s="48">
        <v>0</v>
      </c>
    </row>
    <row r="39" spans="1:5" ht="14.25">
      <c r="A39" s="32">
        <v>30224</v>
      </c>
      <c r="B39" s="47" t="s">
        <v>150</v>
      </c>
      <c r="C39" s="48">
        <f t="shared" si="1"/>
        <v>0</v>
      </c>
      <c r="D39" s="48">
        <v>0</v>
      </c>
      <c r="E39" s="48">
        <v>0</v>
      </c>
    </row>
    <row r="40" spans="1:5" ht="14.25">
      <c r="A40" s="32">
        <v>30225</v>
      </c>
      <c r="B40" s="47" t="s">
        <v>151</v>
      </c>
      <c r="C40" s="48">
        <f t="shared" si="1"/>
        <v>0</v>
      </c>
      <c r="D40" s="48">
        <v>0</v>
      </c>
      <c r="E40" s="48">
        <v>0</v>
      </c>
    </row>
    <row r="41" spans="1:5" ht="14.25">
      <c r="A41" s="32">
        <v>30226</v>
      </c>
      <c r="B41" s="47" t="s">
        <v>152</v>
      </c>
      <c r="C41" s="48">
        <f t="shared" si="1"/>
        <v>0</v>
      </c>
      <c r="D41" s="48">
        <v>0</v>
      </c>
      <c r="E41" s="48">
        <v>0</v>
      </c>
    </row>
    <row r="42" spans="1:5" ht="14.25">
      <c r="A42" s="32">
        <v>30227</v>
      </c>
      <c r="B42" s="47" t="s">
        <v>153</v>
      </c>
      <c r="C42" s="48">
        <f t="shared" si="1"/>
        <v>0</v>
      </c>
      <c r="D42" s="48">
        <v>0</v>
      </c>
      <c r="E42" s="48">
        <v>0</v>
      </c>
    </row>
    <row r="43" spans="1:5" ht="14.25">
      <c r="A43" s="32">
        <v>30228</v>
      </c>
      <c r="B43" s="47" t="s">
        <v>154</v>
      </c>
      <c r="C43" s="48">
        <f t="shared" si="1"/>
        <v>0</v>
      </c>
      <c r="D43" s="48">
        <v>0</v>
      </c>
      <c r="E43" s="48">
        <v>0</v>
      </c>
    </row>
    <row r="44" spans="1:5" ht="14.25">
      <c r="A44" s="32">
        <v>30229</v>
      </c>
      <c r="B44" s="47" t="s">
        <v>155</v>
      </c>
      <c r="C44" s="48">
        <f t="shared" si="1"/>
        <v>0</v>
      </c>
      <c r="D44" s="48">
        <v>0</v>
      </c>
      <c r="E44" s="48">
        <v>0</v>
      </c>
    </row>
    <row r="45" spans="1:5" ht="14.25">
      <c r="A45" s="32">
        <v>30231</v>
      </c>
      <c r="B45" s="47" t="s">
        <v>156</v>
      </c>
      <c r="C45" s="48">
        <f t="shared" si="1"/>
        <v>20</v>
      </c>
      <c r="D45" s="48">
        <v>0</v>
      </c>
      <c r="E45" s="48">
        <v>20</v>
      </c>
    </row>
    <row r="46" spans="1:5" ht="14.25">
      <c r="A46" s="32">
        <v>30239</v>
      </c>
      <c r="B46" s="47" t="s">
        <v>157</v>
      </c>
      <c r="C46" s="48">
        <f t="shared" si="1"/>
        <v>31.02</v>
      </c>
      <c r="D46" s="48">
        <v>0</v>
      </c>
      <c r="E46" s="48">
        <v>31.02</v>
      </c>
    </row>
    <row r="47" spans="1:5" ht="14.25">
      <c r="A47" s="32">
        <v>30240</v>
      </c>
      <c r="B47" s="47" t="s">
        <v>158</v>
      </c>
      <c r="C47" s="48">
        <f t="shared" si="1"/>
        <v>0</v>
      </c>
      <c r="D47" s="48">
        <v>0</v>
      </c>
      <c r="E47" s="48">
        <v>0</v>
      </c>
    </row>
    <row r="48" spans="1:5" ht="14.25">
      <c r="A48" s="32">
        <v>30299</v>
      </c>
      <c r="B48" s="47" t="s">
        <v>159</v>
      </c>
      <c r="C48" s="48">
        <f t="shared" si="1"/>
        <v>14.5</v>
      </c>
      <c r="D48" s="48">
        <v>0</v>
      </c>
      <c r="E48" s="48">
        <v>14.5</v>
      </c>
    </row>
    <row r="49" spans="1:5" s="43" customFormat="1" ht="14.25">
      <c r="A49" s="44">
        <v>303</v>
      </c>
      <c r="B49" s="46" t="s">
        <v>160</v>
      </c>
      <c r="C49" s="45">
        <f>SUM(C50:C61)</f>
        <v>26.169999999999998</v>
      </c>
      <c r="D49" s="45">
        <f>SUM(D50:D61)</f>
        <v>26.169999999999998</v>
      </c>
      <c r="E49" s="45">
        <f>SUM(E50:E61)</f>
        <v>0</v>
      </c>
    </row>
    <row r="50" spans="1:5" ht="14.25">
      <c r="A50" s="32">
        <v>30301</v>
      </c>
      <c r="B50" s="47" t="s">
        <v>161</v>
      </c>
      <c r="C50" s="48">
        <f>D50+E50</f>
        <v>16.65</v>
      </c>
      <c r="D50" s="48">
        <v>16.65</v>
      </c>
      <c r="E50" s="48">
        <v>0</v>
      </c>
    </row>
    <row r="51" spans="1:5" ht="14.25">
      <c r="A51" s="32">
        <v>30302</v>
      </c>
      <c r="B51" s="47" t="s">
        <v>162</v>
      </c>
      <c r="C51" s="48">
        <f aca="true" t="shared" si="2" ref="C51:C61">D51+E51</f>
        <v>8.43</v>
      </c>
      <c r="D51" s="48">
        <v>8.43</v>
      </c>
      <c r="E51" s="48">
        <v>0</v>
      </c>
    </row>
    <row r="52" spans="1:5" ht="14.25">
      <c r="A52" s="32">
        <v>30303</v>
      </c>
      <c r="B52" s="47" t="s">
        <v>163</v>
      </c>
      <c r="C52" s="48">
        <f t="shared" si="2"/>
        <v>0</v>
      </c>
      <c r="D52" s="48">
        <v>0</v>
      </c>
      <c r="E52" s="48">
        <v>0</v>
      </c>
    </row>
    <row r="53" spans="1:5" ht="14.25">
      <c r="A53" s="32">
        <v>30304</v>
      </c>
      <c r="B53" s="47" t="s">
        <v>164</v>
      </c>
      <c r="C53" s="48">
        <f t="shared" si="2"/>
        <v>0</v>
      </c>
      <c r="D53" s="48">
        <v>0</v>
      </c>
      <c r="E53" s="48">
        <v>0</v>
      </c>
    </row>
    <row r="54" spans="1:5" ht="14.25">
      <c r="A54" s="32">
        <v>30305</v>
      </c>
      <c r="B54" s="47" t="s">
        <v>165</v>
      </c>
      <c r="C54" s="48">
        <f t="shared" si="2"/>
        <v>1.09</v>
      </c>
      <c r="D54" s="48">
        <v>1.09</v>
      </c>
      <c r="E54" s="48">
        <v>0</v>
      </c>
    </row>
    <row r="55" spans="1:5" ht="14.25">
      <c r="A55" s="32">
        <v>30306</v>
      </c>
      <c r="B55" s="47" t="s">
        <v>166</v>
      </c>
      <c r="C55" s="48">
        <f t="shared" si="2"/>
        <v>0</v>
      </c>
      <c r="D55" s="48">
        <v>0</v>
      </c>
      <c r="E55" s="48">
        <v>0</v>
      </c>
    </row>
    <row r="56" spans="1:5" ht="14.25">
      <c r="A56" s="32">
        <v>30307</v>
      </c>
      <c r="B56" s="47" t="s">
        <v>167</v>
      </c>
      <c r="C56" s="48">
        <f t="shared" si="2"/>
        <v>0</v>
      </c>
      <c r="D56" s="48">
        <v>0</v>
      </c>
      <c r="E56" s="48">
        <v>0</v>
      </c>
    </row>
    <row r="57" spans="1:5" ht="14.25">
      <c r="A57" s="32">
        <v>30308</v>
      </c>
      <c r="B57" s="47" t="s">
        <v>168</v>
      </c>
      <c r="C57" s="48">
        <f t="shared" si="2"/>
        <v>0</v>
      </c>
      <c r="D57" s="48">
        <v>0</v>
      </c>
      <c r="E57" s="48">
        <v>0</v>
      </c>
    </row>
    <row r="58" spans="1:5" ht="14.25">
      <c r="A58" s="32">
        <v>30309</v>
      </c>
      <c r="B58" s="47" t="s">
        <v>169</v>
      </c>
      <c r="C58" s="48">
        <f t="shared" si="2"/>
        <v>0</v>
      </c>
      <c r="D58" s="48">
        <v>0</v>
      </c>
      <c r="E58" s="48">
        <v>0</v>
      </c>
    </row>
    <row r="59" spans="1:5" ht="14.25">
      <c r="A59" s="32">
        <v>30310</v>
      </c>
      <c r="B59" s="47" t="s">
        <v>170</v>
      </c>
      <c r="C59" s="48">
        <f t="shared" si="2"/>
        <v>0</v>
      </c>
      <c r="D59" s="48">
        <v>0</v>
      </c>
      <c r="E59" s="48">
        <v>0</v>
      </c>
    </row>
    <row r="60" spans="1:5" ht="14.25">
      <c r="A60" s="32">
        <v>30311</v>
      </c>
      <c r="B60" s="47" t="s">
        <v>171</v>
      </c>
      <c r="C60" s="48">
        <f t="shared" si="2"/>
        <v>0</v>
      </c>
      <c r="D60" s="48">
        <v>0</v>
      </c>
      <c r="E60" s="48">
        <v>0</v>
      </c>
    </row>
    <row r="61" spans="1:5" ht="14.25">
      <c r="A61" s="32">
        <v>30399</v>
      </c>
      <c r="B61" s="47" t="s">
        <v>172</v>
      </c>
      <c r="C61" s="48">
        <f t="shared" si="2"/>
        <v>0</v>
      </c>
      <c r="D61" s="48">
        <v>0</v>
      </c>
      <c r="E61" s="48">
        <v>0</v>
      </c>
    </row>
    <row r="62" spans="1:5" s="43" customFormat="1" ht="14.25">
      <c r="A62" s="44">
        <v>310</v>
      </c>
      <c r="B62" s="46" t="s">
        <v>173</v>
      </c>
      <c r="C62" s="45">
        <f>SUM(C63:C66)</f>
        <v>0</v>
      </c>
      <c r="D62" s="45">
        <f>SUM(D63:D66)</f>
        <v>0</v>
      </c>
      <c r="E62" s="45">
        <f>SUM(E63:E66)</f>
        <v>0</v>
      </c>
    </row>
    <row r="63" spans="1:5" ht="14.25">
      <c r="A63" s="32">
        <v>31002</v>
      </c>
      <c r="B63" s="47" t="s">
        <v>174</v>
      </c>
      <c r="C63" s="48">
        <f>D63+E63</f>
        <v>0</v>
      </c>
      <c r="D63" s="48">
        <v>0</v>
      </c>
      <c r="E63" s="48">
        <v>0</v>
      </c>
    </row>
    <row r="64" spans="1:5" ht="14.25">
      <c r="A64" s="32">
        <v>31003</v>
      </c>
      <c r="B64" s="47" t="s">
        <v>175</v>
      </c>
      <c r="C64" s="48">
        <f>D64+E64</f>
        <v>0</v>
      </c>
      <c r="D64" s="48">
        <v>0</v>
      </c>
      <c r="E64" s="48">
        <v>0</v>
      </c>
    </row>
    <row r="65" spans="1:5" ht="14.25">
      <c r="A65" s="32">
        <v>31007</v>
      </c>
      <c r="B65" s="47" t="s">
        <v>176</v>
      </c>
      <c r="C65" s="48">
        <f>D65+E65</f>
        <v>0</v>
      </c>
      <c r="D65" s="48">
        <v>0</v>
      </c>
      <c r="E65" s="48">
        <v>0</v>
      </c>
    </row>
    <row r="66" spans="1:5" ht="14.25">
      <c r="A66" s="32">
        <v>31099</v>
      </c>
      <c r="B66" s="47" t="s">
        <v>177</v>
      </c>
      <c r="C66" s="48">
        <f>D66+E66</f>
        <v>0</v>
      </c>
      <c r="D66" s="48">
        <v>0</v>
      </c>
      <c r="E66" s="48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  <ignoredErrors>
    <ignoredError sqref="C21 C49 C6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7.37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4" customWidth="1"/>
    <col min="8" max="8" width="9.00390625" style="4" customWidth="1"/>
    <col min="9" max="9" width="10.875" style="4" customWidth="1"/>
    <col min="10" max="10" width="9.00390625" style="4" customWidth="1"/>
    <col min="11" max="11" width="7.125" style="4" customWidth="1"/>
    <col min="12" max="12" width="6.875" style="4" customWidth="1"/>
    <col min="13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178</v>
      </c>
    </row>
    <row r="2" spans="1:18" s="1" customFormat="1" ht="30.75" customHeight="1">
      <c r="A2" s="143" t="s">
        <v>179</v>
      </c>
      <c r="B2" s="143"/>
      <c r="C2" s="143"/>
      <c r="D2" s="143"/>
      <c r="E2" s="143"/>
      <c r="F2" s="143"/>
      <c r="G2" s="144"/>
      <c r="H2" s="144"/>
      <c r="I2" s="144"/>
      <c r="J2" s="144"/>
      <c r="K2" s="144"/>
      <c r="L2" s="144"/>
      <c r="M2" s="143"/>
      <c r="N2" s="143"/>
      <c r="O2" s="143"/>
      <c r="P2" s="143"/>
      <c r="Q2" s="143"/>
      <c r="R2" s="143"/>
    </row>
    <row r="3" ht="20.25" customHeight="1"/>
    <row r="4" spans="1:18" s="39" customFormat="1" ht="24.75" customHeight="1">
      <c r="A4" s="145" t="s">
        <v>180</v>
      </c>
      <c r="B4" s="145"/>
      <c r="C4" s="145"/>
      <c r="D4" s="145"/>
      <c r="E4" s="145"/>
      <c r="F4" s="145"/>
      <c r="G4" s="127" t="s">
        <v>181</v>
      </c>
      <c r="H4" s="127"/>
      <c r="I4" s="127"/>
      <c r="J4" s="127"/>
      <c r="K4" s="127"/>
      <c r="L4" s="127"/>
      <c r="M4" s="145" t="s">
        <v>74</v>
      </c>
      <c r="N4" s="145"/>
      <c r="O4" s="145"/>
      <c r="P4" s="145"/>
      <c r="Q4" s="145"/>
      <c r="R4" s="145"/>
    </row>
    <row r="5" spans="1:18" s="39" customFormat="1" ht="24.75" customHeight="1">
      <c r="A5" s="145" t="s">
        <v>54</v>
      </c>
      <c r="B5" s="145" t="s">
        <v>182</v>
      </c>
      <c r="C5" s="145" t="s">
        <v>183</v>
      </c>
      <c r="D5" s="145"/>
      <c r="E5" s="145"/>
      <c r="F5" s="146" t="s">
        <v>148</v>
      </c>
      <c r="G5" s="127" t="s">
        <v>54</v>
      </c>
      <c r="H5" s="127" t="s">
        <v>182</v>
      </c>
      <c r="I5" s="127" t="s">
        <v>183</v>
      </c>
      <c r="J5" s="127"/>
      <c r="K5" s="127"/>
      <c r="L5" s="148" t="s">
        <v>148</v>
      </c>
      <c r="M5" s="145" t="s">
        <v>54</v>
      </c>
      <c r="N5" s="145" t="s">
        <v>182</v>
      </c>
      <c r="O5" s="145" t="s">
        <v>183</v>
      </c>
      <c r="P5" s="145"/>
      <c r="Q5" s="145"/>
      <c r="R5" s="145" t="s">
        <v>148</v>
      </c>
    </row>
    <row r="6" spans="1:18" s="39" customFormat="1" ht="51.75" customHeight="1">
      <c r="A6" s="145"/>
      <c r="B6" s="145"/>
      <c r="C6" s="41" t="s">
        <v>9</v>
      </c>
      <c r="D6" s="41" t="s">
        <v>184</v>
      </c>
      <c r="E6" s="41" t="s">
        <v>185</v>
      </c>
      <c r="F6" s="147"/>
      <c r="G6" s="127"/>
      <c r="H6" s="127"/>
      <c r="I6" s="9" t="s">
        <v>9</v>
      </c>
      <c r="J6" s="9" t="s">
        <v>184</v>
      </c>
      <c r="K6" s="9" t="s">
        <v>185</v>
      </c>
      <c r="L6" s="149"/>
      <c r="M6" s="145"/>
      <c r="N6" s="145"/>
      <c r="O6" s="41" t="s">
        <v>9</v>
      </c>
      <c r="P6" s="41" t="s">
        <v>184</v>
      </c>
      <c r="Q6" s="41" t="s">
        <v>185</v>
      </c>
      <c r="R6" s="145"/>
    </row>
    <row r="7" spans="1:18" s="40" customFormat="1" ht="36.75" customHeight="1">
      <c r="A7" s="42">
        <f>B7+C7+F7</f>
        <v>25.5</v>
      </c>
      <c r="B7" s="42">
        <v>0</v>
      </c>
      <c r="C7" s="42">
        <f>D7+E7</f>
        <v>25</v>
      </c>
      <c r="D7" s="42">
        <v>0</v>
      </c>
      <c r="E7" s="42">
        <v>25</v>
      </c>
      <c r="F7" s="42">
        <v>0.5</v>
      </c>
      <c r="G7" s="42">
        <f>H7+I7+L7</f>
        <v>21.78</v>
      </c>
      <c r="H7" s="42">
        <v>0</v>
      </c>
      <c r="I7" s="42">
        <f>J7+K7</f>
        <v>21.5</v>
      </c>
      <c r="J7" s="42">
        <v>0</v>
      </c>
      <c r="K7" s="42">
        <v>21.5</v>
      </c>
      <c r="L7" s="42">
        <v>0.28</v>
      </c>
      <c r="M7" s="42">
        <f>N7+O7+R7</f>
        <v>21.3</v>
      </c>
      <c r="N7" s="42">
        <v>0</v>
      </c>
      <c r="O7" s="42">
        <f>P7+Q7</f>
        <v>21</v>
      </c>
      <c r="P7" s="42">
        <v>0</v>
      </c>
      <c r="Q7" s="42">
        <v>21</v>
      </c>
      <c r="R7" s="42">
        <v>0.3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9.00390625" style="21" customWidth="1"/>
    <col min="2" max="2" width="14.375" style="21" customWidth="1"/>
    <col min="3" max="3" width="10.25390625" style="21" customWidth="1"/>
    <col min="4" max="4" width="9.00390625" style="21" customWidth="1"/>
    <col min="5" max="5" width="10.125" style="21" customWidth="1"/>
    <col min="6" max="6" width="11.875" style="21" customWidth="1"/>
    <col min="7" max="7" width="16.50390625" style="21" customWidth="1"/>
    <col min="8" max="8" width="14.75390625" style="21" customWidth="1"/>
    <col min="9" max="9" width="14.125" style="21" customWidth="1"/>
    <col min="10" max="10" width="23.125" style="21" customWidth="1"/>
    <col min="11" max="11" width="16.00390625" style="21" customWidth="1"/>
    <col min="12" max="12" width="9.00390625" style="21" customWidth="1"/>
    <col min="13" max="13" width="19.75390625" style="21" customWidth="1"/>
    <col min="14" max="14" width="15.50390625" style="21" customWidth="1"/>
    <col min="15" max="16384" width="9.00390625" style="21" customWidth="1"/>
  </cols>
  <sheetData>
    <row r="1" ht="14.25">
      <c r="A1" s="21" t="s">
        <v>186</v>
      </c>
    </row>
    <row r="2" spans="1:14" s="19" customFormat="1" ht="38.25" customHeight="1">
      <c r="A2" s="119" t="s">
        <v>187</v>
      </c>
      <c r="B2" s="119"/>
      <c r="C2" s="119"/>
      <c r="D2" s="119"/>
      <c r="E2" s="119"/>
      <c r="F2" s="119"/>
      <c r="G2" s="119"/>
      <c r="H2" s="119"/>
      <c r="I2" s="119"/>
      <c r="J2" s="119"/>
      <c r="K2" s="30"/>
      <c r="L2" s="30"/>
      <c r="M2" s="30"/>
      <c r="N2" s="30"/>
    </row>
    <row r="3" ht="14.25">
      <c r="J3" s="21" t="s">
        <v>3</v>
      </c>
    </row>
    <row r="4" spans="1:10" ht="27.75" customHeight="1">
      <c r="A4" s="154" t="s">
        <v>43</v>
      </c>
      <c r="B4" s="154"/>
      <c r="C4" s="154" t="s">
        <v>181</v>
      </c>
      <c r="D4" s="154" t="s">
        <v>74</v>
      </c>
      <c r="E4" s="154"/>
      <c r="F4" s="154"/>
      <c r="G4" s="154"/>
      <c r="H4" s="154"/>
      <c r="I4" s="154" t="s">
        <v>75</v>
      </c>
      <c r="J4" s="154"/>
    </row>
    <row r="5" spans="1:10" ht="19.5" customHeight="1">
      <c r="A5" s="152" t="s">
        <v>48</v>
      </c>
      <c r="B5" s="152" t="s">
        <v>49</v>
      </c>
      <c r="C5" s="154"/>
      <c r="D5" s="152" t="s">
        <v>54</v>
      </c>
      <c r="E5" s="150" t="s">
        <v>76</v>
      </c>
      <c r="F5" s="155"/>
      <c r="G5" s="151"/>
      <c r="H5" s="152" t="s">
        <v>77</v>
      </c>
      <c r="I5" s="152" t="s">
        <v>78</v>
      </c>
      <c r="J5" s="152" t="s">
        <v>79</v>
      </c>
    </row>
    <row r="6" spans="1:10" ht="19.5" customHeight="1">
      <c r="A6" s="153"/>
      <c r="B6" s="153"/>
      <c r="C6" s="154"/>
      <c r="D6" s="153"/>
      <c r="E6" s="32" t="s">
        <v>9</v>
      </c>
      <c r="F6" s="32" t="s">
        <v>188</v>
      </c>
      <c r="G6" s="32" t="s">
        <v>189</v>
      </c>
      <c r="H6" s="153"/>
      <c r="I6" s="153"/>
      <c r="J6" s="153"/>
    </row>
    <row r="7" spans="1:10" ht="19.5" customHeight="1">
      <c r="A7" s="150" t="s">
        <v>54</v>
      </c>
      <c r="B7" s="151"/>
      <c r="C7" s="33"/>
      <c r="D7" s="33"/>
      <c r="E7" s="33"/>
      <c r="F7" s="33"/>
      <c r="G7" s="33"/>
      <c r="H7" s="33"/>
      <c r="I7" s="33"/>
      <c r="J7" s="36"/>
    </row>
    <row r="8" spans="1:10" ht="19.5" customHeight="1">
      <c r="A8" s="34"/>
      <c r="B8" s="34"/>
      <c r="C8" s="35"/>
      <c r="D8" s="35"/>
      <c r="E8" s="35"/>
      <c r="F8" s="35"/>
      <c r="G8" s="35"/>
      <c r="H8" s="35"/>
      <c r="I8" s="37"/>
      <c r="J8" s="38"/>
    </row>
    <row r="9" spans="1:10" ht="19.5" customHeight="1">
      <c r="A9" s="34"/>
      <c r="B9" s="34"/>
      <c r="C9" s="35"/>
      <c r="D9" s="35"/>
      <c r="E9" s="35"/>
      <c r="F9" s="35"/>
      <c r="G9" s="35"/>
      <c r="H9" s="35"/>
      <c r="I9" s="37"/>
      <c r="J9" s="38"/>
    </row>
    <row r="10" spans="1:10" ht="19.5" customHeight="1">
      <c r="A10" s="34"/>
      <c r="B10" s="34"/>
      <c r="C10" s="35"/>
      <c r="D10" s="35"/>
      <c r="E10" s="35"/>
      <c r="F10" s="35"/>
      <c r="G10" s="35"/>
      <c r="H10" s="35"/>
      <c r="I10" s="37"/>
      <c r="J10" s="38"/>
    </row>
    <row r="11" spans="1:10" ht="19.5" customHeight="1">
      <c r="A11" s="34"/>
      <c r="B11" s="34"/>
      <c r="C11" s="35"/>
      <c r="D11" s="35"/>
      <c r="E11" s="35"/>
      <c r="F11" s="35"/>
      <c r="G11" s="35"/>
      <c r="H11" s="35"/>
      <c r="I11" s="37"/>
      <c r="J11" s="38"/>
    </row>
    <row r="12" spans="1:10" ht="19.5" customHeight="1">
      <c r="A12" s="34"/>
      <c r="B12" s="34"/>
      <c r="C12" s="35"/>
      <c r="D12" s="35"/>
      <c r="E12" s="35"/>
      <c r="F12" s="35"/>
      <c r="G12" s="35"/>
      <c r="H12" s="35"/>
      <c r="I12" s="37"/>
      <c r="J12" s="38"/>
    </row>
    <row r="13" spans="1:10" ht="19.5" customHeight="1">
      <c r="A13" s="34"/>
      <c r="B13" s="34"/>
      <c r="C13" s="35"/>
      <c r="D13" s="35"/>
      <c r="E13" s="35"/>
      <c r="F13" s="35"/>
      <c r="G13" s="35"/>
      <c r="H13" s="35"/>
      <c r="I13" s="37"/>
      <c r="J13" s="38"/>
    </row>
    <row r="14" spans="1:10" ht="19.5" customHeight="1">
      <c r="A14" s="34"/>
      <c r="B14" s="34"/>
      <c r="C14" s="35"/>
      <c r="D14" s="35"/>
      <c r="E14" s="35"/>
      <c r="F14" s="35"/>
      <c r="G14" s="35"/>
      <c r="H14" s="35"/>
      <c r="I14" s="37"/>
      <c r="J14" s="38"/>
    </row>
    <row r="15" spans="1:10" ht="19.5" customHeight="1">
      <c r="A15" s="34"/>
      <c r="B15" s="34"/>
      <c r="C15" s="35"/>
      <c r="D15" s="35"/>
      <c r="E15" s="35"/>
      <c r="F15" s="35"/>
      <c r="G15" s="35"/>
      <c r="H15" s="35"/>
      <c r="I15" s="37"/>
      <c r="J15" s="38"/>
    </row>
    <row r="16" spans="1:10" ht="19.5" customHeight="1">
      <c r="A16" s="34"/>
      <c r="B16" s="34"/>
      <c r="C16" s="35"/>
      <c r="D16" s="35"/>
      <c r="E16" s="35"/>
      <c r="F16" s="35"/>
      <c r="G16" s="35"/>
      <c r="H16" s="35"/>
      <c r="I16" s="37"/>
      <c r="J16" s="38"/>
    </row>
    <row r="17" spans="1:10" ht="19.5" customHeight="1">
      <c r="A17" s="34"/>
      <c r="B17" s="34"/>
      <c r="C17" s="35"/>
      <c r="D17" s="35"/>
      <c r="E17" s="35"/>
      <c r="F17" s="35"/>
      <c r="G17" s="35"/>
      <c r="H17" s="35"/>
      <c r="I17" s="37"/>
      <c r="J17" s="38"/>
    </row>
    <row r="18" spans="1:10" ht="19.5" customHeight="1">
      <c r="A18" s="34"/>
      <c r="B18" s="34"/>
      <c r="C18" s="35"/>
      <c r="D18" s="35"/>
      <c r="E18" s="35"/>
      <c r="F18" s="35"/>
      <c r="G18" s="35"/>
      <c r="H18" s="35"/>
      <c r="I18" s="37"/>
      <c r="J18" s="38"/>
    </row>
    <row r="19" spans="1:10" ht="19.5" customHeight="1">
      <c r="A19" s="34"/>
      <c r="B19" s="34"/>
      <c r="C19" s="35"/>
      <c r="D19" s="35"/>
      <c r="E19" s="35"/>
      <c r="F19" s="35"/>
      <c r="G19" s="35"/>
      <c r="H19" s="35"/>
      <c r="I19" s="37"/>
      <c r="J19" s="38"/>
    </row>
    <row r="20" spans="1:10" ht="19.5" customHeight="1">
      <c r="A20" s="34"/>
      <c r="B20" s="34"/>
      <c r="C20" s="35"/>
      <c r="D20" s="35"/>
      <c r="E20" s="35"/>
      <c r="F20" s="35"/>
      <c r="G20" s="35"/>
      <c r="H20" s="35"/>
      <c r="I20" s="37"/>
      <c r="J20" s="38"/>
    </row>
    <row r="21" ht="14.25">
      <c r="A21" s="21" t="s">
        <v>190</v>
      </c>
    </row>
  </sheetData>
  <sheetProtection/>
  <mergeCells count="13"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41.625" style="4" customWidth="1"/>
    <col min="2" max="2" width="20.00390625" style="29" customWidth="1"/>
    <col min="3" max="3" width="43.375" style="4" customWidth="1"/>
    <col min="4" max="4" width="15.00390625" style="29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191</v>
      </c>
    </row>
    <row r="2" spans="1:6" ht="33.75" customHeight="1">
      <c r="A2" s="119" t="s">
        <v>192</v>
      </c>
      <c r="B2" s="119"/>
      <c r="C2" s="119"/>
      <c r="D2" s="119"/>
      <c r="E2" s="30"/>
      <c r="F2" s="30"/>
    </row>
    <row r="3" spans="3:4" ht="24.75" customHeight="1">
      <c r="C3" s="156" t="s">
        <v>193</v>
      </c>
      <c r="D3" s="156"/>
    </row>
    <row r="4" spans="1:4" ht="24.75" customHeight="1">
      <c r="A4" s="157" t="s">
        <v>4</v>
      </c>
      <c r="B4" s="157"/>
      <c r="C4" s="157" t="s">
        <v>5</v>
      </c>
      <c r="D4" s="157"/>
    </row>
    <row r="5" spans="1:4" ht="24.75" customHeight="1">
      <c r="A5" s="31" t="s">
        <v>194</v>
      </c>
      <c r="B5" s="31" t="s">
        <v>7</v>
      </c>
      <c r="C5" s="31" t="s">
        <v>194</v>
      </c>
      <c r="D5" s="31" t="s">
        <v>7</v>
      </c>
    </row>
    <row r="6" spans="1:4" ht="24.75" customHeight="1">
      <c r="A6" s="24" t="s">
        <v>195</v>
      </c>
      <c r="B6" s="25">
        <f>SUM(B7:B8)</f>
        <v>793.32</v>
      </c>
      <c r="C6" s="24" t="s">
        <v>196</v>
      </c>
      <c r="D6" s="25">
        <f aca="true" t="shared" si="0" ref="D6:D11">SUM(D7:D8)</f>
        <v>793.32</v>
      </c>
    </row>
    <row r="7" spans="1:4" ht="24.75" customHeight="1">
      <c r="A7" s="24" t="s">
        <v>197</v>
      </c>
      <c r="B7" s="25">
        <v>793.32</v>
      </c>
      <c r="C7" s="24" t="s">
        <v>198</v>
      </c>
      <c r="D7" s="25">
        <v>793.32</v>
      </c>
    </row>
    <row r="8" spans="1:4" ht="24.75" customHeight="1">
      <c r="A8" s="24" t="s">
        <v>199</v>
      </c>
      <c r="B8" s="25">
        <v>0</v>
      </c>
      <c r="C8" s="24" t="s">
        <v>200</v>
      </c>
      <c r="D8" s="25">
        <v>0</v>
      </c>
    </row>
    <row r="9" spans="1:4" ht="24.75" customHeight="1">
      <c r="A9" s="24" t="s">
        <v>201</v>
      </c>
      <c r="B9" s="25">
        <f>SUM(B10:B11)</f>
        <v>0</v>
      </c>
      <c r="C9" s="24" t="s">
        <v>202</v>
      </c>
      <c r="D9" s="25">
        <f t="shared" si="0"/>
        <v>0</v>
      </c>
    </row>
    <row r="10" spans="1:4" ht="24.75" customHeight="1">
      <c r="A10" s="24" t="s">
        <v>203</v>
      </c>
      <c r="B10" s="25">
        <v>0</v>
      </c>
      <c r="C10" s="24" t="s">
        <v>198</v>
      </c>
      <c r="D10" s="25">
        <f t="shared" si="0"/>
        <v>0</v>
      </c>
    </row>
    <row r="11" spans="1:4" ht="24.75" customHeight="1">
      <c r="A11" s="24" t="s">
        <v>204</v>
      </c>
      <c r="B11" s="25">
        <v>0</v>
      </c>
      <c r="C11" s="24" t="s">
        <v>200</v>
      </c>
      <c r="D11" s="25">
        <f t="shared" si="0"/>
        <v>0</v>
      </c>
    </row>
    <row r="12" spans="1:4" ht="24.75" customHeight="1">
      <c r="A12" s="24" t="s">
        <v>205</v>
      </c>
      <c r="B12" s="25">
        <v>0</v>
      </c>
      <c r="C12" s="24" t="s">
        <v>206</v>
      </c>
      <c r="D12" s="25">
        <v>0</v>
      </c>
    </row>
    <row r="13" spans="1:4" ht="24.75" customHeight="1">
      <c r="A13" s="24" t="s">
        <v>207</v>
      </c>
      <c r="B13" s="25">
        <v>0</v>
      </c>
      <c r="C13" s="24" t="s">
        <v>208</v>
      </c>
      <c r="D13" s="25">
        <v>0</v>
      </c>
    </row>
    <row r="14" spans="1:4" ht="24.75" customHeight="1">
      <c r="A14" s="24" t="s">
        <v>209</v>
      </c>
      <c r="B14" s="25">
        <v>0</v>
      </c>
      <c r="C14" s="24" t="s">
        <v>210</v>
      </c>
      <c r="D14" s="25">
        <v>0</v>
      </c>
    </row>
    <row r="15" spans="1:4" ht="24.75" customHeight="1">
      <c r="A15" s="24" t="s">
        <v>211</v>
      </c>
      <c r="B15" s="25">
        <v>0</v>
      </c>
      <c r="C15" s="24" t="s">
        <v>212</v>
      </c>
      <c r="D15" s="25">
        <v>0</v>
      </c>
    </row>
    <row r="16" spans="1:4" ht="24.75" customHeight="1">
      <c r="A16" s="24" t="s">
        <v>213</v>
      </c>
      <c r="B16" s="25">
        <v>0</v>
      </c>
      <c r="C16" s="24" t="s">
        <v>214</v>
      </c>
      <c r="D16" s="25">
        <v>0</v>
      </c>
    </row>
    <row r="17" spans="1:4" ht="24.75" customHeight="1">
      <c r="A17" s="24" t="s">
        <v>215</v>
      </c>
      <c r="B17" s="25">
        <v>0</v>
      </c>
      <c r="C17" s="24" t="s">
        <v>216</v>
      </c>
      <c r="D17" s="25">
        <v>0</v>
      </c>
    </row>
    <row r="18" spans="1:4" ht="24.75" customHeight="1">
      <c r="A18" s="24" t="s">
        <v>217</v>
      </c>
      <c r="B18" s="25">
        <v>0</v>
      </c>
      <c r="C18" s="24"/>
      <c r="D18" s="25"/>
    </row>
    <row r="19" spans="1:4" ht="24.75" customHeight="1">
      <c r="A19" s="24"/>
      <c r="B19" s="25"/>
      <c r="C19" s="24"/>
      <c r="D19" s="25"/>
    </row>
    <row r="20" spans="1:4" ht="24.75" customHeight="1">
      <c r="A20" s="23" t="s">
        <v>218</v>
      </c>
      <c r="B20" s="25">
        <f>B6+B9+B12+B13+B14+B15+B16+B17+B18</f>
        <v>793.32</v>
      </c>
      <c r="C20" s="23" t="s">
        <v>219</v>
      </c>
      <c r="D20" s="25">
        <f>D6+D9+D12+D13+D14+D15+D16+D17</f>
        <v>793.32</v>
      </c>
    </row>
    <row r="21" spans="1:4" ht="24.75" customHeight="1">
      <c r="A21" s="23"/>
      <c r="B21" s="25"/>
      <c r="C21" s="23"/>
      <c r="D21" s="25"/>
    </row>
    <row r="22" spans="1:4" ht="24.75" customHeight="1">
      <c r="A22" s="24" t="s">
        <v>220</v>
      </c>
      <c r="B22" s="25">
        <f>B23+B26</f>
        <v>0</v>
      </c>
      <c r="C22" s="24" t="s">
        <v>221</v>
      </c>
      <c r="D22" s="25">
        <f>D23+D26+D29+D32+D35+D36</f>
        <v>0</v>
      </c>
    </row>
    <row r="23" spans="1:4" ht="24.75" customHeight="1">
      <c r="A23" s="24" t="s">
        <v>222</v>
      </c>
      <c r="B23" s="25">
        <f>SUM(B24:B25)</f>
        <v>0</v>
      </c>
      <c r="C23" s="24" t="s">
        <v>222</v>
      </c>
      <c r="D23" s="25">
        <f aca="true" t="shared" si="1" ref="D23:D29">SUM(D24:D25)</f>
        <v>0</v>
      </c>
    </row>
    <row r="24" spans="1:4" ht="24.75" customHeight="1">
      <c r="A24" s="24" t="s">
        <v>223</v>
      </c>
      <c r="B24" s="25">
        <v>0</v>
      </c>
      <c r="C24" s="24" t="s">
        <v>223</v>
      </c>
      <c r="D24" s="25">
        <v>0</v>
      </c>
    </row>
    <row r="25" spans="1:4" ht="24.75" customHeight="1">
      <c r="A25" s="24" t="s">
        <v>224</v>
      </c>
      <c r="B25" s="25">
        <v>0</v>
      </c>
      <c r="C25" s="24" t="s">
        <v>224</v>
      </c>
      <c r="D25" s="25">
        <v>0</v>
      </c>
    </row>
    <row r="26" spans="1:4" ht="24.75" customHeight="1">
      <c r="A26" s="24" t="s">
        <v>225</v>
      </c>
      <c r="B26" s="25">
        <f>SUM(B27:B28)</f>
        <v>0</v>
      </c>
      <c r="C26" s="24" t="s">
        <v>226</v>
      </c>
      <c r="D26" s="25">
        <f t="shared" si="1"/>
        <v>0</v>
      </c>
    </row>
    <row r="27" spans="1:4" ht="24.75" customHeight="1">
      <c r="A27" s="24" t="s">
        <v>227</v>
      </c>
      <c r="B27" s="25">
        <v>0</v>
      </c>
      <c r="C27" s="24" t="s">
        <v>223</v>
      </c>
      <c r="D27" s="25">
        <f t="shared" si="1"/>
        <v>0</v>
      </c>
    </row>
    <row r="28" spans="1:4" ht="24.75" customHeight="1">
      <c r="A28" s="24" t="s">
        <v>228</v>
      </c>
      <c r="B28" s="25">
        <v>0</v>
      </c>
      <c r="C28" s="24" t="s">
        <v>224</v>
      </c>
      <c r="D28" s="25">
        <f t="shared" si="1"/>
        <v>0</v>
      </c>
    </row>
    <row r="29" spans="1:4" ht="24.75" customHeight="1">
      <c r="A29" s="24" t="s">
        <v>229</v>
      </c>
      <c r="B29" s="25">
        <f>B30+B33+B36+B37</f>
        <v>0</v>
      </c>
      <c r="C29" s="24" t="s">
        <v>230</v>
      </c>
      <c r="D29" s="25">
        <f t="shared" si="1"/>
        <v>0</v>
      </c>
    </row>
    <row r="30" spans="1:4" ht="24.75" customHeight="1">
      <c r="A30" s="24" t="s">
        <v>231</v>
      </c>
      <c r="B30" s="25">
        <f>SUM(B31:B32)</f>
        <v>0</v>
      </c>
      <c r="C30" s="24" t="s">
        <v>227</v>
      </c>
      <c r="D30" s="25">
        <v>0</v>
      </c>
    </row>
    <row r="31" spans="1:4" ht="24.75" customHeight="1">
      <c r="A31" s="24" t="s">
        <v>223</v>
      </c>
      <c r="B31" s="25">
        <v>0</v>
      </c>
      <c r="C31" s="24" t="s">
        <v>228</v>
      </c>
      <c r="D31" s="25">
        <v>0</v>
      </c>
    </row>
    <row r="32" spans="1:4" ht="24.75" customHeight="1">
      <c r="A32" s="24" t="s">
        <v>224</v>
      </c>
      <c r="B32" s="25">
        <v>0</v>
      </c>
      <c r="C32" s="24" t="s">
        <v>232</v>
      </c>
      <c r="D32" s="25">
        <f>SUM(D33:D34)</f>
        <v>0</v>
      </c>
    </row>
    <row r="33" spans="1:4" ht="24.75" customHeight="1">
      <c r="A33" s="24" t="s">
        <v>233</v>
      </c>
      <c r="B33" s="25">
        <f>SUM(B34:B35)</f>
        <v>0</v>
      </c>
      <c r="C33" s="24" t="s">
        <v>227</v>
      </c>
      <c r="D33" s="25">
        <v>0</v>
      </c>
    </row>
    <row r="34" spans="1:4" ht="24.75" customHeight="1">
      <c r="A34" s="24" t="s">
        <v>227</v>
      </c>
      <c r="B34" s="25">
        <v>0</v>
      </c>
      <c r="C34" s="24" t="s">
        <v>228</v>
      </c>
      <c r="D34" s="25">
        <v>0</v>
      </c>
    </row>
    <row r="35" spans="1:4" ht="24.75" customHeight="1">
      <c r="A35" s="24" t="s">
        <v>228</v>
      </c>
      <c r="B35" s="25">
        <v>0</v>
      </c>
      <c r="C35" s="24" t="s">
        <v>234</v>
      </c>
      <c r="D35" s="25">
        <v>0</v>
      </c>
    </row>
    <row r="36" spans="1:4" ht="24.75" customHeight="1">
      <c r="A36" s="24" t="s">
        <v>235</v>
      </c>
      <c r="B36" s="25">
        <v>0</v>
      </c>
      <c r="C36" s="24" t="s">
        <v>236</v>
      </c>
      <c r="D36" s="25">
        <v>0</v>
      </c>
    </row>
    <row r="37" spans="1:4" ht="24.75" customHeight="1">
      <c r="A37" s="24" t="s">
        <v>237</v>
      </c>
      <c r="B37" s="25">
        <v>0</v>
      </c>
      <c r="C37" s="24"/>
      <c r="D37" s="25"/>
    </row>
    <row r="38" spans="1:4" ht="21.75" customHeight="1">
      <c r="A38" s="24"/>
      <c r="B38" s="25"/>
      <c r="C38" s="24"/>
      <c r="D38" s="25"/>
    </row>
    <row r="39" spans="1:4" ht="25.5" customHeight="1">
      <c r="A39" s="23" t="s">
        <v>39</v>
      </c>
      <c r="B39" s="25">
        <f>B20+B22+B29</f>
        <v>793.32</v>
      </c>
      <c r="C39" s="23" t="s">
        <v>40</v>
      </c>
      <c r="D39" s="25">
        <f>D20+D22</f>
        <v>793.32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2020-01-06T01:51:20Z</cp:lastPrinted>
  <dcterms:created xsi:type="dcterms:W3CDTF">2018-01-18T05:24:37Z</dcterms:created>
  <dcterms:modified xsi:type="dcterms:W3CDTF">2020-01-17T06:51:32Z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