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firstSheet="5" activeTab="5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（政府经济分类）" sheetId="5" r:id="rId5"/>
    <sheet name="5.一般公共预算财政拨款基本支出表（部门经济分类）" sheetId="6" r:id="rId6"/>
    <sheet name="6.一般公共预算“三公”经费支出预算表" sheetId="7" r:id="rId7"/>
    <sheet name="7.政府性基金预算财政拨款支出表" sheetId="8" r:id="rId8"/>
    <sheet name="8.部门收支预算总表" sheetId="9" r:id="rId9"/>
    <sheet name="9.部门收入总表" sheetId="10" r:id="rId10"/>
    <sheet name="10.部门支出总表" sheetId="11" r:id="rId11"/>
    <sheet name="11.政府采购预算表" sheetId="12" r:id="rId12"/>
  </sheets>
  <definedNames/>
  <calcPr fullCalcOnLoad="1"/>
</workbook>
</file>

<file path=xl/sharedStrings.xml><?xml version="1.0" encoding="utf-8"?>
<sst xmlns="http://schemas.openxmlformats.org/spreadsheetml/2006/main" count="433" uniqueCount="307">
  <si>
    <t>经济科目</t>
  </si>
  <si>
    <t>总计</t>
  </si>
  <si>
    <t>收     入</t>
  </si>
  <si>
    <t>支     出</t>
  </si>
  <si>
    <t>项    目</t>
  </si>
  <si>
    <t>预算数</t>
  </si>
  <si>
    <t>项目（按功能分类）</t>
  </si>
  <si>
    <t>小计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</si>
  <si>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</si>
  <si>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</si>
  <si>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</si>
  <si>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</si>
  <si>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</si>
  <si>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</si>
  <si>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</si>
  <si>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</si>
  <si>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</si>
  <si>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</si>
  <si>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</si>
  <si>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（八）社会保障和就业支出</t>
  </si>
  <si>
    <t>（十）节能环保支出</t>
  </si>
  <si>
    <t>（十一）城乡社区支出</t>
  </si>
  <si>
    <t>（十二）农林水支出</t>
  </si>
  <si>
    <t>（十三）交通运输支出</t>
  </si>
  <si>
    <t>（十五）商业服务业等支出</t>
  </si>
  <si>
    <t>（十六）金融支出</t>
  </si>
  <si>
    <t>（十八）住房保障支出</t>
  </si>
  <si>
    <t>二、上年结转结余</t>
  </si>
  <si>
    <t>　二、年末结转结余</t>
  </si>
  <si>
    <t>收入总计</t>
  </si>
  <si>
    <t>支出总计</t>
  </si>
  <si>
    <t>表一</t>
  </si>
  <si>
    <t>单位：万元</t>
  </si>
  <si>
    <t>财政拨款收支预算总表</t>
  </si>
  <si>
    <t>功能分类科目</t>
  </si>
  <si>
    <t>科目编码</t>
  </si>
  <si>
    <t>科目名称</t>
  </si>
  <si>
    <t>表二</t>
  </si>
  <si>
    <t>合计</t>
  </si>
  <si>
    <t>基本支出</t>
  </si>
  <si>
    <t>项目支出</t>
  </si>
  <si>
    <t>增减额</t>
  </si>
  <si>
    <t>增减%</t>
  </si>
  <si>
    <t>表三</t>
  </si>
  <si>
    <t>基本支出预算</t>
  </si>
  <si>
    <t>人员支出</t>
  </si>
  <si>
    <t>日常公用支出</t>
  </si>
  <si>
    <t>一、工资福利支出</t>
  </si>
  <si>
    <t>基本工资</t>
  </si>
  <si>
    <t>津贴补贴</t>
  </si>
  <si>
    <t>奖金</t>
  </si>
  <si>
    <t>伙食补助费</t>
  </si>
  <si>
    <t>绩效工资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</si>
  <si>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</si>
  <si>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</si>
  <si>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</si>
  <si>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</si>
  <si>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</si>
  <si>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</si>
  <si>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</si>
  <si>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</si>
  <si>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</si>
  <si>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</si>
  <si>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</si>
  <si>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</si>
  <si>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</si>
  <si>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</si>
  <si>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</si>
  <si>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</si>
  <si>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</si>
  <si>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</si>
  <si>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</si>
  <si>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</si>
  <si>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</si>
  <si>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</si>
  <si>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</si>
  <si>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</si>
  <si>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</si>
  <si>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</si>
  <si>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</si>
  <si>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</si>
  <si>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</si>
  <si>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</si>
  <si>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</si>
  <si>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</si>
  <si>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</si>
  <si>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</si>
  <si>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</si>
  <si>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</si>
  <si>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</si>
  <si>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</si>
  <si>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</si>
  <si>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住房公积金</t>
  </si>
  <si>
    <t>其他对个人和家庭的补助支出</t>
  </si>
  <si>
    <t>办公设备购置</t>
  </si>
  <si>
    <t>专用设备购置</t>
  </si>
  <si>
    <t>信息网络及软件购置更新</t>
  </si>
  <si>
    <t>其他资本性支出</t>
  </si>
  <si>
    <t>因公出国（境）费</t>
  </si>
  <si>
    <t>公务用车购置及运行费</t>
  </si>
  <si>
    <t>公务用车购置费</t>
  </si>
  <si>
    <t>公务用车运行费</t>
  </si>
  <si>
    <t>表五</t>
  </si>
  <si>
    <t>单位：万元</t>
  </si>
  <si>
    <t>其他支出</t>
  </si>
  <si>
    <t>单位：万元</t>
  </si>
  <si>
    <t>部门收支预算总表</t>
  </si>
  <si>
    <t>部门收入总表</t>
  </si>
  <si>
    <t>上缴上级支出</t>
  </si>
  <si>
    <t>对附属单位补助支出</t>
  </si>
  <si>
    <t>表九</t>
  </si>
  <si>
    <t>部门支出总表</t>
  </si>
  <si>
    <t>表十</t>
  </si>
  <si>
    <t>单位：万元</t>
  </si>
  <si>
    <t>财政拨款支出预算总表</t>
  </si>
  <si>
    <t>公务接待费</t>
  </si>
  <si>
    <t>政府采购预算表</t>
  </si>
  <si>
    <t>一般公共财政预算拨款支出</t>
  </si>
  <si>
    <t>政府性基金预算财政拨款支出</t>
  </si>
  <si>
    <t>纳入财政专户管理的非税收入</t>
  </si>
  <si>
    <t>经费拨款</t>
  </si>
  <si>
    <t>纳入预算管理的行政性事业性收入安排</t>
  </si>
  <si>
    <t>自治区专项转移支付</t>
  </si>
  <si>
    <t>自治区一般性转移支付</t>
  </si>
  <si>
    <t>自治区专项转移支付</t>
  </si>
  <si>
    <t>（七）文化旅游体育与传媒支出</t>
  </si>
  <si>
    <t>（十七）自然资源海洋气象等支出</t>
  </si>
  <si>
    <t>（十九）粮油物资储备支出</t>
  </si>
  <si>
    <t>（二十）灾害防治及应急管理支出</t>
  </si>
  <si>
    <t>（二十一）其他支出</t>
  </si>
  <si>
    <t>预算安排总计</t>
  </si>
  <si>
    <t>一般公共预算财政拨款支出表</t>
  </si>
  <si>
    <t>小计</t>
  </si>
  <si>
    <t>人员经费</t>
  </si>
  <si>
    <t>日常公用经费</t>
  </si>
  <si>
    <t>基本支出</t>
  </si>
  <si>
    <t>政府性基金预算财政拨款支出表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</si>
  <si>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</si>
  <si>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</si>
  <si>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</si>
  <si>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</si>
  <si>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</si>
  <si>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</si>
  <si>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</si>
  <si>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</si>
  <si>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</si>
  <si>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</si>
  <si>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</si>
  <si>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</si>
  <si>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</si>
  <si>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</si>
  <si>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</si>
  <si>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</si>
  <si>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</si>
  <si>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</si>
  <si>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</si>
  <si>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</si>
  <si>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</si>
  <si>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</si>
  <si>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</si>
  <si>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</si>
  <si>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</si>
  <si>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</si>
  <si>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</si>
  <si>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</si>
  <si>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</si>
  <si>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</si>
  <si>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</si>
  <si>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</si>
  <si>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</si>
  <si>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</si>
  <si>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</si>
  <si>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</si>
  <si>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</si>
  <si>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</si>
  <si>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</si>
  <si>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</si>
  <si>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</si>
  <si>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</si>
  <si>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</si>
  <si>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</si>
  <si>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单位:万元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</si>
  <si>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</si>
  <si>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</si>
  <si>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</si>
  <si>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</si>
  <si>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</si>
  <si>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</si>
  <si>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</si>
  <si>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</si>
  <si>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</si>
  <si>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</si>
  <si>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</si>
  <si>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</si>
  <si>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</si>
  <si>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</si>
  <si>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</si>
  <si>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行政支出</t>
  </si>
  <si>
    <t>事业支出</t>
  </si>
  <si>
    <t>经营支出</t>
  </si>
  <si>
    <t>投资支出</t>
  </si>
  <si>
    <t>债务还本支出</t>
  </si>
  <si>
    <t>支出功能分类科目</t>
  </si>
  <si>
    <t>货物</t>
  </si>
  <si>
    <t>工程</t>
  </si>
  <si>
    <t>服务</t>
  </si>
  <si>
    <t>一般公共预算财政拨款</t>
  </si>
  <si>
    <t>自筹资金</t>
  </si>
  <si>
    <t>单位：万元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</si>
  <si>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</si>
  <si>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</si>
  <si>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</si>
  <si>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</si>
  <si>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</si>
  <si>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医疗费补助</t>
  </si>
  <si>
    <t>个人农业生产补贴</t>
  </si>
  <si>
    <t>四、资本性支出</t>
  </si>
  <si>
    <t>（九）卫生健康支出</t>
  </si>
  <si>
    <t>一般公共预算“三公”经费支出预算表</t>
  </si>
  <si>
    <t>（十四）资源勘探工业信息等支出</t>
  </si>
  <si>
    <r>
      <t>20</t>
    </r>
    <r>
      <rPr>
        <sz val="74"/>
        <color indexed="8"/>
        <rFont val="宋体"/>
        <family val="0"/>
      </rPr>
      <t>20</t>
    </r>
    <r>
      <rPr>
        <sz val="74"/>
        <color indexed="8"/>
        <rFont val="宋体"/>
        <family val="0"/>
      </rPr>
      <t>年部门预算公开表</t>
    </r>
  </si>
  <si>
    <t>合计</t>
  </si>
  <si>
    <r>
      <t>2</t>
    </r>
    <r>
      <rPr>
        <sz val="11"/>
        <rFont val="宋体"/>
        <family val="0"/>
      </rPr>
      <t>020</t>
    </r>
    <r>
      <rPr>
        <sz val="11"/>
        <rFont val="宋体"/>
        <family val="0"/>
      </rPr>
      <t>年预算数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</si>
  <si>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</si>
  <si>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</si>
  <si>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r>
      <t>2</t>
    </r>
    <r>
      <rPr>
        <sz val="11"/>
        <rFont val="宋体"/>
        <family val="0"/>
      </rPr>
      <t>020</t>
    </r>
    <r>
      <rPr>
        <sz val="11"/>
        <rFont val="宋体"/>
        <family val="0"/>
      </rPr>
      <t>年预算数</t>
    </r>
  </si>
  <si>
    <r>
      <t>2</t>
    </r>
    <r>
      <rPr>
        <sz val="11"/>
        <rFont val="宋体"/>
        <family val="0"/>
      </rPr>
      <t>020</t>
    </r>
    <r>
      <rPr>
        <sz val="11"/>
        <rFont val="宋体"/>
        <family val="0"/>
      </rPr>
      <t>年预算数</t>
    </r>
  </si>
  <si>
    <t>一般公共预算财政拨款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</si>
  <si>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</si>
  <si>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r>
      <t>2020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</si>
  <si>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t>代缴社会保险费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</si>
  <si>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</si>
  <si>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r>
      <t>2020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</si>
  <si>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t>政府经济分类科目编码</t>
  </si>
  <si>
    <t>政府经济分类名称</t>
  </si>
  <si>
    <t>金额</t>
  </si>
  <si>
    <t>机关工资福利支出</t>
  </si>
  <si>
    <t>　50101-工资奖金津补贴</t>
  </si>
  <si>
    <t>　50102-社会保障缴费</t>
  </si>
  <si>
    <t>　50103-住房公积金</t>
  </si>
  <si>
    <t>　50199-其他工资福利支出</t>
  </si>
  <si>
    <t>机关商品和服务支出</t>
  </si>
  <si>
    <t>　50201-办公经费</t>
  </si>
  <si>
    <t>　50202-会议费</t>
  </si>
  <si>
    <t>　50203-培训费</t>
  </si>
  <si>
    <t>　50204-专用材料购置费</t>
  </si>
  <si>
    <t>　50205-委托业务费</t>
  </si>
  <si>
    <t>　50206-公务接待费</t>
  </si>
  <si>
    <t>　50208-公务用车运行维护费</t>
  </si>
  <si>
    <t>　50209-维修（护）费</t>
  </si>
  <si>
    <t>　50299-其他商品和服务支出</t>
  </si>
  <si>
    <t>机关资本性支出（一）</t>
  </si>
  <si>
    <t>对事业单位经常性补助</t>
  </si>
  <si>
    <t>　50501-工资福利支出</t>
  </si>
  <si>
    <t>　50502-商品和服务支出</t>
  </si>
  <si>
    <t>对事业单位资本性补助</t>
  </si>
  <si>
    <t>　50601-资本性支出（一）</t>
  </si>
  <si>
    <t>对个人和家庭的补助</t>
  </si>
  <si>
    <t>　50901-社会福利和救助</t>
  </si>
  <si>
    <t>　50905-离退休费</t>
  </si>
  <si>
    <t>　50999-其他对个人和家庭补助</t>
  </si>
  <si>
    <t>表四</t>
  </si>
  <si>
    <t>表六</t>
  </si>
  <si>
    <t>表七:</t>
  </si>
  <si>
    <t>表八</t>
  </si>
  <si>
    <t>表十一</t>
  </si>
  <si>
    <t>一般公共预算财政拨款基本支出表（部门经济分类）</t>
  </si>
  <si>
    <t>　50306-设备购置</t>
  </si>
  <si>
    <t>一般公共预算财政拨款基本支出表（政府经济分类）</t>
  </si>
  <si>
    <t>【505】盐池县教育体育局</t>
  </si>
  <si>
    <t>　【505017】盐池四中</t>
  </si>
  <si>
    <t>2050203</t>
  </si>
  <si>
    <t>　　初中教育</t>
  </si>
  <si>
    <t>2080502</t>
  </si>
  <si>
    <t>　　事业单位离退休</t>
  </si>
  <si>
    <t>2080505</t>
  </si>
  <si>
    <t>　　机关事业单位基本养老保险缴费支出</t>
  </si>
  <si>
    <t>2080506</t>
  </si>
  <si>
    <t>　　机关事业单位职业年金缴费支出</t>
  </si>
  <si>
    <t>2101102</t>
  </si>
  <si>
    <t>　　事业单位医疗</t>
  </si>
  <si>
    <t>2101103</t>
  </si>
  <si>
    <t>　　公务员医疗补助</t>
  </si>
  <si>
    <t>2210201</t>
  </si>
  <si>
    <t>　　住房公积金</t>
  </si>
  <si>
    <t>2210203</t>
  </si>
  <si>
    <t>　　购房补贴</t>
  </si>
  <si>
    <t>　2050203</t>
  </si>
  <si>
    <t>2050203-初中教育</t>
  </si>
  <si>
    <t>2050203-初中教育</t>
  </si>
  <si>
    <t>　　2050203</t>
  </si>
  <si>
    <t>　　2080502</t>
  </si>
  <si>
    <t>2080502-事业单位离退休</t>
  </si>
  <si>
    <t>　　2080505</t>
  </si>
  <si>
    <t>2080505-机关事业单位基本养老保险缴费支出</t>
  </si>
  <si>
    <t>　　2080506</t>
  </si>
  <si>
    <t>2080506-机关事业单位职业年金缴费支出</t>
  </si>
  <si>
    <t>　　2101102</t>
  </si>
  <si>
    <t>2101102-事业单位医疗</t>
  </si>
  <si>
    <t>　　2101103</t>
  </si>
  <si>
    <t>2101103-公务员医疗补助</t>
  </si>
  <si>
    <t>　　2210201</t>
  </si>
  <si>
    <t>2210201-住房公积金</t>
  </si>
  <si>
    <t>　　2210203</t>
  </si>
  <si>
    <t>2210203-购房补贴</t>
  </si>
  <si>
    <t>注：此表为空表</t>
  </si>
  <si>
    <t>单位：万元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</si>
</sst>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;[Red]0.00"/>
    <numFmt numFmtId="189" formatCode="0.00_ "/>
    <numFmt numFmtId="190" formatCode="0.00_);[Red]\(0.00\)"/>
  </numFmts>
  <fonts count="62">
    <font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8"/>
      <name val="Calibri"/>
      <family val="0"/>
    </font>
    <font>
      <b/>
      <sz val="18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0"/>
      <name val="Calibri"/>
      <family val="0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1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54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2" fillId="0" borderId="0" xfId="0" applyFont="1" applyBorder="1" applyAlignment="1" applyProtection="1">
      <alignment/>
      <protection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5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0" fontId="13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54" fillId="0" borderId="0" xfId="0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" fillId="0" borderId="13" xfId="0" applyFont="1" applyFill="1" applyBorder="1" applyAlignment="1">
      <alignment horizontal="right"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  <protection/>
    </xf>
    <xf numFmtId="10" fontId="0" fillId="0" borderId="0" xfId="0" applyNumberFormat="1" applyAlignment="1">
      <alignment horizontal="right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33" borderId="0" xfId="0" applyFont="1" applyFill="1" applyAlignment="1" applyProtection="1">
      <alignment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4" fontId="16" fillId="0" borderId="11" xfId="0" applyNumberFormat="1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/>
    </xf>
    <xf numFmtId="0" fontId="13" fillId="0" borderId="11" xfId="0" applyNumberFormat="1" applyFont="1" applyBorder="1" applyAlignment="1" applyProtection="1">
      <alignment horizontal="left" vertical="center"/>
      <protection/>
    </xf>
    <xf numFmtId="0" fontId="12" fillId="0" borderId="11" xfId="0" applyNumberFormat="1" applyFont="1" applyBorder="1" applyAlignment="1" applyProtection="1">
      <alignment horizontal="left" vertical="center"/>
      <protection/>
    </xf>
    <xf numFmtId="0" fontId="13" fillId="0" borderId="11" xfId="0" applyNumberFormat="1" applyFont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left" vertical="center"/>
      <protection/>
    </xf>
    <xf numFmtId="0" fontId="18" fillId="0" borderId="0" xfId="0" applyFont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8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top" wrapText="1"/>
    </xf>
    <xf numFmtId="0" fontId="55" fillId="0" borderId="10" xfId="0" applyFont="1" applyFill="1" applyBorder="1" applyAlignment="1">
      <alignment horizontal="center" vertical="center" wrapText="1"/>
    </xf>
    <xf numFmtId="188" fontId="2" fillId="0" borderId="11" xfId="0" applyNumberFormat="1" applyFont="1" applyBorder="1" applyAlignment="1" applyProtection="1">
      <alignment horizontal="left" vertical="center" wrapText="1"/>
      <protection/>
    </xf>
    <xf numFmtId="188" fontId="19" fillId="0" borderId="11" xfId="0" applyNumberFormat="1" applyFont="1" applyBorder="1" applyAlignment="1" applyProtection="1">
      <alignment horizontal="left" vertical="center"/>
      <protection/>
    </xf>
    <xf numFmtId="190" fontId="0" fillId="0" borderId="10" xfId="0" applyNumberFormat="1" applyFill="1" applyBorder="1" applyAlignment="1">
      <alignment vertical="center"/>
    </xf>
    <xf numFmtId="188" fontId="2" fillId="0" borderId="11" xfId="0" applyNumberFormat="1" applyFont="1" applyBorder="1" applyAlignment="1" applyProtection="1">
      <alignment horizontal="left" vertical="center" wrapText="1"/>
      <protection/>
    </xf>
    <xf numFmtId="0" fontId="55" fillId="0" borderId="10" xfId="0" applyFont="1" applyFill="1" applyBorder="1" applyAlignment="1">
      <alignment horizontal="center" vertical="center" wrapText="1"/>
    </xf>
    <xf numFmtId="189" fontId="55" fillId="0" borderId="10" xfId="0" applyNumberFormat="1" applyFont="1" applyFill="1" applyBorder="1" applyAlignment="1">
      <alignment horizontal="center" vertical="center" wrapText="1"/>
    </xf>
    <xf numFmtId="188" fontId="14" fillId="0" borderId="11" xfId="0" applyNumberFormat="1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188" fontId="2" fillId="0" borderId="11" xfId="0" applyNumberFormat="1" applyFont="1" applyBorder="1" applyAlignment="1" applyProtection="1">
      <alignment horizontal="center" vertical="center"/>
      <protection/>
    </xf>
    <xf numFmtId="10" fontId="1" fillId="0" borderId="10" xfId="0" applyNumberFormat="1" applyFont="1" applyFill="1" applyBorder="1" applyAlignment="1">
      <alignment horizontal="center" vertical="top" wrapText="1"/>
    </xf>
    <xf numFmtId="189" fontId="60" fillId="0" borderId="10" xfId="0" applyNumberFormat="1" applyFont="1" applyFill="1" applyBorder="1" applyAlignment="1">
      <alignment horizontal="center" vertical="center"/>
    </xf>
    <xf numFmtId="190" fontId="15" fillId="0" borderId="10" xfId="0" applyNumberFormat="1" applyFont="1" applyFill="1" applyBorder="1" applyAlignment="1">
      <alignment horizontal="center" vertical="center" wrapText="1"/>
    </xf>
    <xf numFmtId="190" fontId="5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188" fontId="2" fillId="0" borderId="11" xfId="0" applyNumberFormat="1" applyFont="1" applyBorder="1" applyAlignment="1" applyProtection="1">
      <alignment horizontal="center" vertical="center" wrapText="1"/>
      <protection/>
    </xf>
    <xf numFmtId="190" fontId="61" fillId="0" borderId="10" xfId="0" applyNumberFormat="1" applyFont="1" applyFill="1" applyBorder="1" applyAlignment="1">
      <alignment horizontal="center" vertical="center" wrapText="1"/>
    </xf>
    <xf numFmtId="190" fontId="2" fillId="0" borderId="11" xfId="0" applyNumberFormat="1" applyFont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>
      <alignment horizontal="center" vertical="center" wrapText="1"/>
    </xf>
    <xf numFmtId="190" fontId="54" fillId="0" borderId="10" xfId="0" applyNumberFormat="1" applyFont="1" applyFill="1" applyBorder="1" applyAlignment="1">
      <alignment horizontal="right" vertical="center"/>
    </xf>
    <xf numFmtId="190" fontId="59" fillId="0" borderId="10" xfId="0" applyNumberFormat="1" applyFont="1" applyFill="1" applyBorder="1" applyAlignment="1">
      <alignment horizontal="center" vertical="center" wrapText="1"/>
    </xf>
    <xf numFmtId="189" fontId="59" fillId="0" borderId="10" xfId="0" applyNumberFormat="1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right" vertical="center" wrapText="1"/>
    </xf>
    <xf numFmtId="190" fontId="0" fillId="0" borderId="0" xfId="0" applyNumberFormat="1" applyFill="1" applyAlignment="1">
      <alignment horizontal="right" vertical="center"/>
    </xf>
    <xf numFmtId="190" fontId="54" fillId="0" borderId="0" xfId="0" applyNumberFormat="1" applyFont="1" applyFill="1" applyAlignment="1">
      <alignment horizontal="right" vertical="center"/>
    </xf>
    <xf numFmtId="190" fontId="12" fillId="0" borderId="11" xfId="0" applyNumberFormat="1" applyFont="1" applyFill="1" applyBorder="1" applyAlignment="1">
      <alignment horizontal="center" vertical="center" wrapText="1"/>
    </xf>
    <xf numFmtId="190" fontId="0" fillId="0" borderId="0" xfId="0" applyNumberFormat="1" applyFill="1" applyAlignment="1">
      <alignment horizontal="center" vertical="center"/>
    </xf>
    <xf numFmtId="190" fontId="54" fillId="0" borderId="0" xfId="0" applyNumberFormat="1" applyFont="1" applyFill="1" applyAlignment="1">
      <alignment horizontal="center" vertical="center"/>
    </xf>
    <xf numFmtId="190" fontId="13" fillId="0" borderId="11" xfId="0" applyNumberFormat="1" applyFont="1" applyFill="1" applyBorder="1" applyAlignment="1">
      <alignment horizontal="center" vertical="center" wrapText="1"/>
    </xf>
    <xf numFmtId="190" fontId="13" fillId="0" borderId="15" xfId="0" applyNumberFormat="1" applyFont="1" applyFill="1" applyBorder="1" applyAlignment="1">
      <alignment horizontal="center" vertical="center" wrapText="1"/>
    </xf>
    <xf numFmtId="190" fontId="12" fillId="0" borderId="12" xfId="0" applyNumberFormat="1" applyFont="1" applyFill="1" applyBorder="1" applyAlignment="1">
      <alignment horizontal="center" vertical="center" wrapText="1"/>
    </xf>
    <xf numFmtId="190" fontId="13" fillId="0" borderId="10" xfId="0" applyNumberFormat="1" applyFont="1" applyFill="1" applyBorder="1" applyAlignment="1">
      <alignment horizontal="center" vertical="center" wrapText="1"/>
    </xf>
    <xf numFmtId="188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190" fontId="5" fillId="0" borderId="10" xfId="0" applyNumberFormat="1" applyFont="1" applyFill="1" applyBorder="1" applyAlignment="1">
      <alignment horizontal="center" vertical="center" wrapText="1"/>
    </xf>
    <xf numFmtId="190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89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90" fontId="2" fillId="0" borderId="11" xfId="0" applyNumberFormat="1" applyFont="1" applyBorder="1" applyAlignment="1" applyProtection="1">
      <alignment horizontal="center" vertical="center"/>
      <protection/>
    </xf>
    <xf numFmtId="0" fontId="59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90" fontId="12" fillId="0" borderId="12" xfId="0" applyNumberFormat="1" applyFont="1" applyFill="1" applyBorder="1" applyAlignment="1">
      <alignment horizontal="center" vertical="center" wrapText="1"/>
    </xf>
    <xf numFmtId="190" fontId="12" fillId="0" borderId="16" xfId="0" applyNumberFormat="1" applyFont="1" applyFill="1" applyBorder="1" applyAlignment="1">
      <alignment horizontal="center" vertical="center" wrapText="1"/>
    </xf>
    <xf numFmtId="190" fontId="12" fillId="0" borderId="11" xfId="0" applyNumberFormat="1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5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E32" sqref="E32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2"/>
      <c r="C1" s="2"/>
      <c r="D1" s="2"/>
      <c r="E1" s="2"/>
      <c r="F1" s="2"/>
      <c r="G1" s="2"/>
      <c r="H1" s="2"/>
      <c r="I1" s="2"/>
      <c r="J1" s="2"/>
    </row>
    <row r="2" spans="2:10" ht="164.25" customHeight="1">
      <c r="B2" s="60" t="s">
        <v>220</v>
      </c>
      <c r="C2" s="4"/>
      <c r="D2" s="4"/>
      <c r="E2" s="4"/>
      <c r="F2" s="4"/>
      <c r="G2" s="4"/>
      <c r="H2" s="4"/>
      <c r="I2" s="4"/>
      <c r="J2" s="3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A9" sqref="A9:IV29"/>
    </sheetView>
  </sheetViews>
  <sheetFormatPr defaultColWidth="9.00390625" defaultRowHeight="14.25"/>
  <cols>
    <col min="1" max="1" width="12.25390625" style="8" customWidth="1"/>
    <col min="2" max="2" width="12.00390625" style="8" customWidth="1"/>
    <col min="3" max="3" width="15.125" style="8" customWidth="1"/>
    <col min="4" max="4" width="9.00390625" style="8" customWidth="1"/>
    <col min="5" max="5" width="6.125" style="8" customWidth="1"/>
    <col min="6" max="6" width="12.00390625" style="8" customWidth="1"/>
    <col min="7" max="7" width="11.875" style="8" customWidth="1"/>
    <col min="8" max="8" width="8.375" style="8" customWidth="1"/>
    <col min="9" max="9" width="10.375" style="8" customWidth="1"/>
    <col min="10" max="10" width="7.125" style="8" customWidth="1"/>
    <col min="11" max="11" width="6.625" style="8" customWidth="1"/>
    <col min="12" max="12" width="7.125" style="8" customWidth="1"/>
    <col min="13" max="14" width="9.00390625" style="8" customWidth="1"/>
    <col min="15" max="15" width="7.50390625" style="8" customWidth="1"/>
    <col min="16" max="16" width="6.875" style="8" customWidth="1"/>
    <col min="17" max="17" width="12.75390625" style="8" customWidth="1"/>
    <col min="18" max="16384" width="9.00390625" style="8" customWidth="1"/>
  </cols>
  <sheetData>
    <row r="1" ht="14.25">
      <c r="A1" s="8" t="s">
        <v>110</v>
      </c>
    </row>
    <row r="2" spans="1:17" s="9" customFormat="1" ht="28.5" customHeight="1">
      <c r="A2" s="122" t="s">
        <v>107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5:17" s="11" customFormat="1" ht="23.25" customHeight="1">
      <c r="O3" s="46" t="s">
        <v>113</v>
      </c>
      <c r="P3" s="46"/>
      <c r="Q3" s="46"/>
    </row>
    <row r="4" spans="1:17" s="11" customFormat="1" ht="15" customHeight="1">
      <c r="A4" s="158" t="s">
        <v>161</v>
      </c>
      <c r="B4" s="158" t="s">
        <v>182</v>
      </c>
      <c r="C4" s="158"/>
      <c r="D4" s="158"/>
      <c r="E4" s="158" t="s">
        <v>183</v>
      </c>
      <c r="F4" s="158"/>
      <c r="G4" s="158"/>
      <c r="H4" s="158" t="s">
        <v>184</v>
      </c>
      <c r="I4" s="158" t="s">
        <v>185</v>
      </c>
      <c r="J4" s="158" t="s">
        <v>186</v>
      </c>
      <c r="K4" s="158" t="s">
        <v>187</v>
      </c>
      <c r="L4" s="158" t="s">
        <v>188</v>
      </c>
      <c r="M4" s="158"/>
      <c r="N4" s="158"/>
      <c r="O4" s="158" t="s">
        <v>189</v>
      </c>
      <c r="P4" s="158" t="s">
        <v>190</v>
      </c>
      <c r="Q4" s="47"/>
    </row>
    <row r="5" spans="1:17" s="11" customFormat="1" ht="24.75" customHeight="1">
      <c r="A5" s="158"/>
      <c r="B5" s="158" t="s">
        <v>7</v>
      </c>
      <c r="C5" s="158" t="s">
        <v>191</v>
      </c>
      <c r="D5" s="158" t="s">
        <v>192</v>
      </c>
      <c r="E5" s="158" t="s">
        <v>7</v>
      </c>
      <c r="F5" s="44" t="s">
        <v>193</v>
      </c>
      <c r="G5" s="44"/>
      <c r="H5" s="158"/>
      <c r="I5" s="158"/>
      <c r="J5" s="158"/>
      <c r="K5" s="158"/>
      <c r="L5" s="158" t="s">
        <v>7</v>
      </c>
      <c r="M5" s="158" t="s">
        <v>194</v>
      </c>
      <c r="N5" s="158" t="s">
        <v>195</v>
      </c>
      <c r="O5" s="158"/>
      <c r="P5" s="158"/>
      <c r="Q5" s="47"/>
    </row>
    <row r="6" spans="1:17" s="48" customFormat="1" ht="39" customHeight="1">
      <c r="A6" s="158"/>
      <c r="B6" s="158"/>
      <c r="C6" s="158"/>
      <c r="D6" s="158"/>
      <c r="E6" s="158"/>
      <c r="F6" s="158" t="s">
        <v>196</v>
      </c>
      <c r="G6" s="158" t="s">
        <v>119</v>
      </c>
      <c r="H6" s="158"/>
      <c r="I6" s="158"/>
      <c r="J6" s="158"/>
      <c r="K6" s="158"/>
      <c r="L6" s="158"/>
      <c r="M6" s="158"/>
      <c r="N6" s="158"/>
      <c r="O6" s="158"/>
      <c r="P6" s="158"/>
      <c r="Q6" s="47"/>
    </row>
    <row r="7" spans="1:17" s="48" customFormat="1" ht="14.25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47"/>
    </row>
    <row r="8" spans="1:17" s="48" customFormat="1" ht="30.75" customHeight="1">
      <c r="A8" s="102">
        <f>B8+E8+H8+I8+J8+K8+L8+O8+P8</f>
        <v>1173.33</v>
      </c>
      <c r="B8" s="102">
        <f>C8+D8</f>
        <v>1173.33</v>
      </c>
      <c r="C8" s="121">
        <v>1173.33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47"/>
    </row>
  </sheetData>
  <sheetProtection/>
  <mergeCells count="20">
    <mergeCell ref="L5:L7"/>
    <mergeCell ref="M5:M7"/>
    <mergeCell ref="F6:F7"/>
    <mergeCell ref="G6:G7"/>
    <mergeCell ref="A4:A7"/>
    <mergeCell ref="B4:D4"/>
    <mergeCell ref="E4:G4"/>
    <mergeCell ref="H4:H7"/>
    <mergeCell ref="I4:I7"/>
    <mergeCell ref="J4:J7"/>
    <mergeCell ref="B5:B7"/>
    <mergeCell ref="C5:C7"/>
    <mergeCell ref="D5:D7"/>
    <mergeCell ref="E5:E7"/>
    <mergeCell ref="A2:Q2"/>
    <mergeCell ref="N5:N7"/>
    <mergeCell ref="K4:K7"/>
    <mergeCell ref="L4:N4"/>
    <mergeCell ref="O4:O7"/>
    <mergeCell ref="P4:P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B22" sqref="B22"/>
    </sheetView>
  </sheetViews>
  <sheetFormatPr defaultColWidth="9.00390625" defaultRowHeight="14.25"/>
  <cols>
    <col min="2" max="2" width="22.625" style="0" customWidth="1"/>
    <col min="3" max="3" width="13.50390625" style="0" customWidth="1"/>
    <col min="4" max="4" width="10.75390625" style="0" customWidth="1"/>
    <col min="5" max="5" width="11.875" style="0" customWidth="1"/>
    <col min="6" max="6" width="11.375" style="0" customWidth="1"/>
    <col min="7" max="7" width="15.625" style="0" customWidth="1"/>
    <col min="8" max="8" width="18.75390625" style="0" customWidth="1"/>
    <col min="9" max="9" width="10.375" style="0" customWidth="1"/>
  </cols>
  <sheetData>
    <row r="1" ht="14.25">
      <c r="A1" t="s">
        <v>112</v>
      </c>
    </row>
    <row r="2" spans="4:8" s="7" customFormat="1" ht="36.75" customHeight="1">
      <c r="D2" s="146" t="s">
        <v>111</v>
      </c>
      <c r="E2" s="146"/>
      <c r="F2" s="146"/>
      <c r="G2" s="146"/>
      <c r="H2" s="146"/>
    </row>
    <row r="3" ht="27" customHeight="1">
      <c r="I3" t="s">
        <v>103</v>
      </c>
    </row>
    <row r="5" spans="1:11" s="49" customFormat="1" ht="27" customHeight="1">
      <c r="A5" s="130" t="s">
        <v>34</v>
      </c>
      <c r="B5" s="130"/>
      <c r="C5" s="163" t="s">
        <v>162</v>
      </c>
      <c r="D5" s="163" t="s">
        <v>197</v>
      </c>
      <c r="E5" s="163" t="s">
        <v>198</v>
      </c>
      <c r="F5" s="163" t="s">
        <v>199</v>
      </c>
      <c r="G5" s="159" t="s">
        <v>108</v>
      </c>
      <c r="H5" s="159" t="s">
        <v>109</v>
      </c>
      <c r="I5" s="159" t="s">
        <v>200</v>
      </c>
      <c r="J5" s="159" t="s">
        <v>201</v>
      </c>
      <c r="K5" s="159" t="s">
        <v>104</v>
      </c>
    </row>
    <row r="6" spans="1:11" s="49" customFormat="1" ht="14.25">
      <c r="A6" s="50" t="s">
        <v>35</v>
      </c>
      <c r="B6" s="50" t="s">
        <v>36</v>
      </c>
      <c r="C6" s="164"/>
      <c r="D6" s="164"/>
      <c r="E6" s="164"/>
      <c r="F6" s="164"/>
      <c r="G6" s="160"/>
      <c r="H6" s="160"/>
      <c r="I6" s="160"/>
      <c r="J6" s="160"/>
      <c r="K6" s="160"/>
    </row>
    <row r="7" spans="1:11" ht="24.75" customHeight="1">
      <c r="A7" s="161" t="s">
        <v>221</v>
      </c>
      <c r="B7" s="162"/>
      <c r="C7" s="95">
        <f aca="true" t="shared" si="0" ref="C7:K7">SUM(C8:C15)</f>
        <v>1173.3299999999997</v>
      </c>
      <c r="D7" s="97">
        <f t="shared" si="0"/>
        <v>0</v>
      </c>
      <c r="E7" s="97">
        <f t="shared" si="0"/>
        <v>1173.3299999999997</v>
      </c>
      <c r="F7" s="97">
        <f t="shared" si="0"/>
        <v>0</v>
      </c>
      <c r="G7" s="97">
        <f t="shared" si="0"/>
        <v>0</v>
      </c>
      <c r="H7" s="97">
        <f t="shared" si="0"/>
        <v>0</v>
      </c>
      <c r="I7" s="97">
        <f t="shared" si="0"/>
        <v>0</v>
      </c>
      <c r="J7" s="97">
        <f t="shared" si="0"/>
        <v>0</v>
      </c>
      <c r="K7" s="97">
        <f t="shared" si="0"/>
        <v>0</v>
      </c>
    </row>
    <row r="8" spans="1:11" ht="24.75" customHeight="1">
      <c r="A8" s="83" t="s">
        <v>290</v>
      </c>
      <c r="B8" s="83" t="s">
        <v>288</v>
      </c>
      <c r="C8" s="96">
        <v>808.61</v>
      </c>
      <c r="D8" s="97">
        <f aca="true" t="shared" si="1" ref="D8:D15">SUM(D9:D15)</f>
        <v>0</v>
      </c>
      <c r="E8" s="98">
        <v>808.61</v>
      </c>
      <c r="F8" s="97">
        <f aca="true" t="shared" si="2" ref="F8:K15">SUM(F9:F15)</f>
        <v>0</v>
      </c>
      <c r="G8" s="97">
        <f t="shared" si="2"/>
        <v>0</v>
      </c>
      <c r="H8" s="97">
        <f t="shared" si="2"/>
        <v>0</v>
      </c>
      <c r="I8" s="97">
        <f t="shared" si="2"/>
        <v>0</v>
      </c>
      <c r="J8" s="97">
        <f t="shared" si="2"/>
        <v>0</v>
      </c>
      <c r="K8" s="97">
        <f t="shared" si="2"/>
        <v>0</v>
      </c>
    </row>
    <row r="9" spans="1:11" ht="24.75" customHeight="1">
      <c r="A9" s="83" t="s">
        <v>291</v>
      </c>
      <c r="B9" s="83" t="s">
        <v>292</v>
      </c>
      <c r="C9" s="96">
        <v>22.05</v>
      </c>
      <c r="D9" s="97">
        <f t="shared" si="1"/>
        <v>0</v>
      </c>
      <c r="E9" s="98">
        <v>22.05</v>
      </c>
      <c r="F9" s="97">
        <f t="shared" si="2"/>
        <v>0</v>
      </c>
      <c r="G9" s="97">
        <f t="shared" si="2"/>
        <v>0</v>
      </c>
      <c r="H9" s="97">
        <f t="shared" si="2"/>
        <v>0</v>
      </c>
      <c r="I9" s="97">
        <f t="shared" si="2"/>
        <v>0</v>
      </c>
      <c r="J9" s="97">
        <f t="shared" si="2"/>
        <v>0</v>
      </c>
      <c r="K9" s="97">
        <f t="shared" si="2"/>
        <v>0</v>
      </c>
    </row>
    <row r="10" spans="1:11" ht="31.5" customHeight="1">
      <c r="A10" s="83" t="s">
        <v>293</v>
      </c>
      <c r="B10" s="83" t="s">
        <v>294</v>
      </c>
      <c r="C10" s="96">
        <v>83.03</v>
      </c>
      <c r="D10" s="97">
        <f t="shared" si="1"/>
        <v>0</v>
      </c>
      <c r="E10" s="98">
        <v>83.03</v>
      </c>
      <c r="F10" s="97">
        <f t="shared" si="2"/>
        <v>0</v>
      </c>
      <c r="G10" s="97">
        <f t="shared" si="2"/>
        <v>0</v>
      </c>
      <c r="H10" s="97">
        <f t="shared" si="2"/>
        <v>0</v>
      </c>
      <c r="I10" s="97">
        <f t="shared" si="2"/>
        <v>0</v>
      </c>
      <c r="J10" s="97">
        <f t="shared" si="2"/>
        <v>0</v>
      </c>
      <c r="K10" s="97">
        <f t="shared" si="2"/>
        <v>0</v>
      </c>
    </row>
    <row r="11" spans="1:11" ht="30" customHeight="1">
      <c r="A11" s="83" t="s">
        <v>295</v>
      </c>
      <c r="B11" s="83" t="s">
        <v>296</v>
      </c>
      <c r="C11" s="96">
        <v>41.52</v>
      </c>
      <c r="D11" s="97">
        <f t="shared" si="1"/>
        <v>0</v>
      </c>
      <c r="E11" s="98">
        <v>41.52</v>
      </c>
      <c r="F11" s="97">
        <f t="shared" si="2"/>
        <v>0</v>
      </c>
      <c r="G11" s="97">
        <f t="shared" si="2"/>
        <v>0</v>
      </c>
      <c r="H11" s="97">
        <f t="shared" si="2"/>
        <v>0</v>
      </c>
      <c r="I11" s="97">
        <f t="shared" si="2"/>
        <v>0</v>
      </c>
      <c r="J11" s="97">
        <f t="shared" si="2"/>
        <v>0</v>
      </c>
      <c r="K11" s="97">
        <f t="shared" si="2"/>
        <v>0</v>
      </c>
    </row>
    <row r="12" spans="1:11" ht="30.75" customHeight="1">
      <c r="A12" s="83" t="s">
        <v>297</v>
      </c>
      <c r="B12" s="83" t="s">
        <v>298</v>
      </c>
      <c r="C12" s="96">
        <v>41.52</v>
      </c>
      <c r="D12" s="97">
        <f t="shared" si="1"/>
        <v>0</v>
      </c>
      <c r="E12" s="98">
        <v>41.52</v>
      </c>
      <c r="F12" s="97">
        <f t="shared" si="2"/>
        <v>0</v>
      </c>
      <c r="G12" s="97">
        <f t="shared" si="2"/>
        <v>0</v>
      </c>
      <c r="H12" s="97">
        <f t="shared" si="2"/>
        <v>0</v>
      </c>
      <c r="I12" s="97">
        <f t="shared" si="2"/>
        <v>0</v>
      </c>
      <c r="J12" s="97">
        <f t="shared" si="2"/>
        <v>0</v>
      </c>
      <c r="K12" s="97">
        <f t="shared" si="2"/>
        <v>0</v>
      </c>
    </row>
    <row r="13" spans="1:11" ht="28.5" customHeight="1">
      <c r="A13" s="83" t="s">
        <v>299</v>
      </c>
      <c r="B13" s="83" t="s">
        <v>300</v>
      </c>
      <c r="C13" s="96">
        <v>38.2</v>
      </c>
      <c r="D13" s="97">
        <f t="shared" si="1"/>
        <v>0</v>
      </c>
      <c r="E13" s="98">
        <v>38.2</v>
      </c>
      <c r="F13" s="97">
        <f t="shared" si="2"/>
        <v>0</v>
      </c>
      <c r="G13" s="97">
        <f t="shared" si="2"/>
        <v>0</v>
      </c>
      <c r="H13" s="97">
        <f t="shared" si="2"/>
        <v>0</v>
      </c>
      <c r="I13" s="97">
        <f t="shared" si="2"/>
        <v>0</v>
      </c>
      <c r="J13" s="97">
        <f t="shared" si="2"/>
        <v>0</v>
      </c>
      <c r="K13" s="97">
        <f t="shared" si="2"/>
        <v>0</v>
      </c>
    </row>
    <row r="14" spans="1:11" ht="24.75" customHeight="1">
      <c r="A14" s="83" t="s">
        <v>301</v>
      </c>
      <c r="B14" s="83" t="s">
        <v>302</v>
      </c>
      <c r="C14" s="96">
        <v>71.61</v>
      </c>
      <c r="D14" s="97">
        <f t="shared" si="1"/>
        <v>0</v>
      </c>
      <c r="E14" s="98">
        <v>71.61</v>
      </c>
      <c r="F14" s="97">
        <f t="shared" si="2"/>
        <v>0</v>
      </c>
      <c r="G14" s="97">
        <f t="shared" si="2"/>
        <v>0</v>
      </c>
      <c r="H14" s="97">
        <f t="shared" si="2"/>
        <v>0</v>
      </c>
      <c r="I14" s="97">
        <f t="shared" si="2"/>
        <v>0</v>
      </c>
      <c r="J14" s="97">
        <f t="shared" si="2"/>
        <v>0</v>
      </c>
      <c r="K14" s="97">
        <f t="shared" si="2"/>
        <v>0</v>
      </c>
    </row>
    <row r="15" spans="1:11" ht="24.75" customHeight="1">
      <c r="A15" s="83" t="s">
        <v>303</v>
      </c>
      <c r="B15" s="83" t="s">
        <v>304</v>
      </c>
      <c r="C15" s="96">
        <v>66.79</v>
      </c>
      <c r="D15" s="97">
        <f t="shared" si="1"/>
        <v>0</v>
      </c>
      <c r="E15" s="98">
        <v>66.79</v>
      </c>
      <c r="F15" s="97">
        <f t="shared" si="2"/>
        <v>0</v>
      </c>
      <c r="G15" s="97">
        <f t="shared" si="2"/>
        <v>0</v>
      </c>
      <c r="H15" s="97">
        <f t="shared" si="2"/>
        <v>0</v>
      </c>
      <c r="I15" s="97">
        <f t="shared" si="2"/>
        <v>0</v>
      </c>
      <c r="J15" s="97">
        <f t="shared" si="2"/>
        <v>0</v>
      </c>
      <c r="K15" s="97">
        <f t="shared" si="2"/>
        <v>0</v>
      </c>
    </row>
  </sheetData>
  <sheetProtection/>
  <mergeCells count="12">
    <mergeCell ref="A7:B7"/>
    <mergeCell ref="K5:K6"/>
    <mergeCell ref="C5:C6"/>
    <mergeCell ref="D5:D6"/>
    <mergeCell ref="E5:E6"/>
    <mergeCell ref="F5:F6"/>
    <mergeCell ref="G5:G6"/>
    <mergeCell ref="H5:H6"/>
    <mergeCell ref="D2:H2"/>
    <mergeCell ref="A5:B5"/>
    <mergeCell ref="I5:I6"/>
    <mergeCell ref="J5:J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8"/>
  <sheetViews>
    <sheetView zoomScalePageLayoutView="0" workbookViewId="0" topLeftCell="A1">
      <selection activeCell="E15" sqref="E15"/>
    </sheetView>
  </sheetViews>
  <sheetFormatPr defaultColWidth="9.00390625" defaultRowHeight="14.25"/>
  <cols>
    <col min="1" max="1" width="8.375" style="0" customWidth="1"/>
    <col min="2" max="2" width="16.125" style="0" customWidth="1"/>
    <col min="3" max="3" width="9.625" style="0" customWidth="1"/>
    <col min="4" max="4" width="7.375" style="0" customWidth="1"/>
    <col min="5" max="5" width="7.75390625" style="0" customWidth="1"/>
    <col min="6" max="6" width="8.75390625" style="0" customWidth="1"/>
    <col min="7" max="9" width="5.625" style="0" customWidth="1"/>
    <col min="10" max="10" width="6.125" style="0" customWidth="1"/>
    <col min="11" max="11" width="5.625" style="0" customWidth="1"/>
    <col min="12" max="27" width="6.375" style="0" customWidth="1"/>
  </cols>
  <sheetData>
    <row r="1" ht="14.25">
      <c r="A1" t="s">
        <v>265</v>
      </c>
    </row>
    <row r="2" spans="1:27" s="7" customFormat="1" ht="32.25" customHeight="1">
      <c r="A2" s="165" t="s">
        <v>116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</row>
    <row r="3" spans="1:26" s="19" customFormat="1" ht="21.75" customHeight="1">
      <c r="A3" s="18"/>
      <c r="B3" s="18"/>
      <c r="C3" s="18"/>
      <c r="D3" s="18"/>
      <c r="E3" s="18"/>
      <c r="F3" s="18"/>
      <c r="G3" s="18"/>
      <c r="W3" s="166" t="s">
        <v>208</v>
      </c>
      <c r="X3" s="166"/>
      <c r="Y3" s="166"/>
      <c r="Z3" s="166"/>
    </row>
    <row r="4" spans="1:27" s="17" customFormat="1" ht="45.75" customHeight="1">
      <c r="A4" s="167" t="s">
        <v>202</v>
      </c>
      <c r="B4" s="167"/>
      <c r="C4" s="168" t="s">
        <v>1</v>
      </c>
      <c r="D4" s="168" t="s">
        <v>203</v>
      </c>
      <c r="E4" s="168"/>
      <c r="F4" s="168"/>
      <c r="G4" s="168"/>
      <c r="H4" s="168"/>
      <c r="I4" s="168"/>
      <c r="J4" s="168"/>
      <c r="K4" s="168"/>
      <c r="L4" s="168" t="s">
        <v>204</v>
      </c>
      <c r="M4" s="168"/>
      <c r="N4" s="168"/>
      <c r="O4" s="168"/>
      <c r="P4" s="168"/>
      <c r="Q4" s="168"/>
      <c r="R4" s="168"/>
      <c r="S4" s="168"/>
      <c r="T4" s="168" t="s">
        <v>205</v>
      </c>
      <c r="U4" s="168"/>
      <c r="V4" s="168"/>
      <c r="W4" s="168"/>
      <c r="X4" s="168"/>
      <c r="Y4" s="168"/>
      <c r="Z4" s="168"/>
      <c r="AA4" s="168"/>
    </row>
    <row r="5" spans="1:27" s="17" customFormat="1" ht="29.25" customHeight="1">
      <c r="A5" s="167" t="s">
        <v>35</v>
      </c>
      <c r="B5" s="167" t="s">
        <v>36</v>
      </c>
      <c r="C5" s="168"/>
      <c r="D5" s="168" t="s">
        <v>38</v>
      </c>
      <c r="E5" s="167" t="s">
        <v>206</v>
      </c>
      <c r="F5" s="167"/>
      <c r="G5" s="167"/>
      <c r="H5" s="167" t="s">
        <v>8</v>
      </c>
      <c r="I5" s="167"/>
      <c r="J5" s="167"/>
      <c r="K5" s="167" t="s">
        <v>207</v>
      </c>
      <c r="L5" s="168" t="s">
        <v>38</v>
      </c>
      <c r="M5" s="167" t="s">
        <v>206</v>
      </c>
      <c r="N5" s="167"/>
      <c r="O5" s="167"/>
      <c r="P5" s="167" t="s">
        <v>8</v>
      </c>
      <c r="Q5" s="167"/>
      <c r="R5" s="167"/>
      <c r="S5" s="167" t="s">
        <v>207</v>
      </c>
      <c r="T5" s="168" t="s">
        <v>38</v>
      </c>
      <c r="U5" s="167" t="s">
        <v>206</v>
      </c>
      <c r="V5" s="167"/>
      <c r="W5" s="167"/>
      <c r="X5" s="167" t="s">
        <v>8</v>
      </c>
      <c r="Y5" s="167"/>
      <c r="Z5" s="167"/>
      <c r="AA5" s="167" t="s">
        <v>207</v>
      </c>
    </row>
    <row r="6" spans="1:27" s="17" customFormat="1" ht="24" customHeight="1">
      <c r="A6" s="167"/>
      <c r="B6" s="167"/>
      <c r="C6" s="168"/>
      <c r="D6" s="168"/>
      <c r="E6" s="55" t="s">
        <v>7</v>
      </c>
      <c r="F6" s="55" t="s">
        <v>39</v>
      </c>
      <c r="G6" s="55" t="s">
        <v>40</v>
      </c>
      <c r="H6" s="55" t="s">
        <v>7</v>
      </c>
      <c r="I6" s="55" t="s">
        <v>39</v>
      </c>
      <c r="J6" s="55" t="s">
        <v>40</v>
      </c>
      <c r="K6" s="167"/>
      <c r="L6" s="168"/>
      <c r="M6" s="55" t="s">
        <v>7</v>
      </c>
      <c r="N6" s="55" t="s">
        <v>39</v>
      </c>
      <c r="O6" s="55" t="s">
        <v>40</v>
      </c>
      <c r="P6" s="55" t="s">
        <v>7</v>
      </c>
      <c r="Q6" s="55" t="s">
        <v>39</v>
      </c>
      <c r="R6" s="55" t="s">
        <v>40</v>
      </c>
      <c r="S6" s="167"/>
      <c r="T6" s="168"/>
      <c r="U6" s="55" t="s">
        <v>7</v>
      </c>
      <c r="V6" s="55" t="s">
        <v>39</v>
      </c>
      <c r="W6" s="55" t="s">
        <v>40</v>
      </c>
      <c r="X6" s="55" t="s">
        <v>7</v>
      </c>
      <c r="Y6" s="55" t="s">
        <v>39</v>
      </c>
      <c r="Z6" s="55" t="s">
        <v>40</v>
      </c>
      <c r="AA6" s="167"/>
    </row>
    <row r="7" spans="1:27" s="8" customFormat="1" ht="24.75" customHeight="1">
      <c r="A7" s="169" t="s">
        <v>221</v>
      </c>
      <c r="B7" s="170"/>
      <c r="C7" s="82">
        <f aca="true" t="shared" si="0" ref="C7:AA7">SUM(C8:C8)</f>
        <v>13.6</v>
      </c>
      <c r="D7" s="82">
        <f t="shared" si="0"/>
        <v>13.6</v>
      </c>
      <c r="E7" s="82">
        <f t="shared" si="0"/>
        <v>13.6</v>
      </c>
      <c r="F7" s="82">
        <f t="shared" si="0"/>
        <v>13.6</v>
      </c>
      <c r="G7" s="82">
        <f t="shared" si="0"/>
        <v>0</v>
      </c>
      <c r="H7" s="82">
        <f t="shared" si="0"/>
        <v>0</v>
      </c>
      <c r="I7" s="82">
        <f t="shared" si="0"/>
        <v>0</v>
      </c>
      <c r="J7" s="82">
        <f t="shared" si="0"/>
        <v>0</v>
      </c>
      <c r="K7" s="82">
        <f t="shared" si="0"/>
        <v>0</v>
      </c>
      <c r="L7" s="82">
        <f t="shared" si="0"/>
        <v>0</v>
      </c>
      <c r="M7" s="82">
        <f t="shared" si="0"/>
        <v>0</v>
      </c>
      <c r="N7" s="82">
        <f t="shared" si="0"/>
        <v>0</v>
      </c>
      <c r="O7" s="82">
        <f t="shared" si="0"/>
        <v>0</v>
      </c>
      <c r="P7" s="82">
        <f t="shared" si="0"/>
        <v>0</v>
      </c>
      <c r="Q7" s="82">
        <f t="shared" si="0"/>
        <v>0</v>
      </c>
      <c r="R7" s="82">
        <f t="shared" si="0"/>
        <v>0</v>
      </c>
      <c r="S7" s="82">
        <f t="shared" si="0"/>
        <v>0</v>
      </c>
      <c r="T7" s="82">
        <f t="shared" si="0"/>
        <v>0</v>
      </c>
      <c r="U7" s="82">
        <f t="shared" si="0"/>
        <v>0</v>
      </c>
      <c r="V7" s="82">
        <f t="shared" si="0"/>
        <v>0</v>
      </c>
      <c r="W7" s="82">
        <f t="shared" si="0"/>
        <v>0</v>
      </c>
      <c r="X7" s="82">
        <f t="shared" si="0"/>
        <v>0</v>
      </c>
      <c r="Y7" s="82">
        <f t="shared" si="0"/>
        <v>0</v>
      </c>
      <c r="Z7" s="82">
        <f t="shared" si="0"/>
        <v>0</v>
      </c>
      <c r="AA7" s="82">
        <f t="shared" si="0"/>
        <v>0</v>
      </c>
    </row>
    <row r="8" spans="1:27" s="8" customFormat="1" ht="24.75" customHeight="1">
      <c r="A8" s="81" t="s">
        <v>287</v>
      </c>
      <c r="B8" s="81" t="s">
        <v>289</v>
      </c>
      <c r="C8" s="82">
        <f>D8+L8+T8</f>
        <v>13.6</v>
      </c>
      <c r="D8" s="82">
        <f>E8+H8+K8</f>
        <v>13.6</v>
      </c>
      <c r="E8" s="82">
        <f>F8+G8</f>
        <v>13.6</v>
      </c>
      <c r="F8" s="82">
        <v>13.6</v>
      </c>
      <c r="G8" s="82">
        <f>SUM(G9:G9)</f>
        <v>0</v>
      </c>
      <c r="H8" s="82">
        <f>I8+J8</f>
        <v>0</v>
      </c>
      <c r="I8" s="82">
        <f>SUM(I9:I9)</f>
        <v>0</v>
      </c>
      <c r="J8" s="82">
        <f>SUM(J9:J9)</f>
        <v>0</v>
      </c>
      <c r="K8" s="82">
        <f>SUM(K9:K9)</f>
        <v>0</v>
      </c>
      <c r="L8" s="82">
        <f>M8+P8+S8</f>
        <v>0</v>
      </c>
      <c r="M8" s="82">
        <f aca="true" t="shared" si="1" ref="M8:AA8">N8+O8</f>
        <v>0</v>
      </c>
      <c r="N8" s="82">
        <f t="shared" si="1"/>
        <v>0</v>
      </c>
      <c r="O8" s="82">
        <f t="shared" si="1"/>
        <v>0</v>
      </c>
      <c r="P8" s="82">
        <f t="shared" si="1"/>
        <v>0</v>
      </c>
      <c r="Q8" s="82">
        <f t="shared" si="1"/>
        <v>0</v>
      </c>
      <c r="R8" s="82">
        <f t="shared" si="1"/>
        <v>0</v>
      </c>
      <c r="S8" s="82">
        <f t="shared" si="1"/>
        <v>0</v>
      </c>
      <c r="T8" s="82">
        <f t="shared" si="1"/>
        <v>0</v>
      </c>
      <c r="U8" s="82">
        <f t="shared" si="1"/>
        <v>0</v>
      </c>
      <c r="V8" s="82">
        <f t="shared" si="1"/>
        <v>0</v>
      </c>
      <c r="W8" s="82">
        <f t="shared" si="1"/>
        <v>0</v>
      </c>
      <c r="X8" s="82">
        <f t="shared" si="1"/>
        <v>0</v>
      </c>
      <c r="Y8" s="82">
        <f t="shared" si="1"/>
        <v>0</v>
      </c>
      <c r="Z8" s="82">
        <f t="shared" si="1"/>
        <v>0</v>
      </c>
      <c r="AA8" s="82">
        <f t="shared" si="1"/>
        <v>0</v>
      </c>
    </row>
  </sheetData>
  <sheetProtection/>
  <mergeCells count="22">
    <mergeCell ref="T4:AA4"/>
    <mergeCell ref="T5:T6"/>
    <mergeCell ref="AA5:AA6"/>
    <mergeCell ref="P5:R5"/>
    <mergeCell ref="S5:S6"/>
    <mergeCell ref="M5:O5"/>
    <mergeCell ref="B5:B6"/>
    <mergeCell ref="D4:K4"/>
    <mergeCell ref="L4:S4"/>
    <mergeCell ref="D5:D6"/>
    <mergeCell ref="E5:G5"/>
    <mergeCell ref="A5:A6"/>
    <mergeCell ref="A2:AA2"/>
    <mergeCell ref="W3:Z3"/>
    <mergeCell ref="H5:J5"/>
    <mergeCell ref="K5:K6"/>
    <mergeCell ref="L5:L6"/>
    <mergeCell ref="A7:B7"/>
    <mergeCell ref="X5:Z5"/>
    <mergeCell ref="A4:B4"/>
    <mergeCell ref="C4:C6"/>
    <mergeCell ref="U5:W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  <ignoredErrors>
    <ignoredError sqref="H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28">
      <selection activeCell="C4" sqref="C4:F4"/>
    </sheetView>
  </sheetViews>
  <sheetFormatPr defaultColWidth="9.00390625" defaultRowHeight="14.25"/>
  <cols>
    <col min="1" max="1" width="33.75390625" style="8" customWidth="1"/>
    <col min="2" max="2" width="14.625" style="107" customWidth="1"/>
    <col min="3" max="3" width="30.125" style="8" customWidth="1"/>
    <col min="4" max="4" width="10.75390625" style="104" customWidth="1"/>
    <col min="5" max="5" width="19.875" style="104" customWidth="1"/>
    <col min="6" max="6" width="18.50390625" style="107" customWidth="1"/>
    <col min="7" max="16384" width="9.00390625" style="8" customWidth="1"/>
  </cols>
  <sheetData>
    <row r="1" ht="21" customHeight="1">
      <c r="A1" s="8" t="s">
        <v>31</v>
      </c>
    </row>
    <row r="2" spans="1:6" s="9" customFormat="1" ht="28.5" customHeight="1">
      <c r="A2" s="122" t="s">
        <v>33</v>
      </c>
      <c r="B2" s="122"/>
      <c r="C2" s="122"/>
      <c r="D2" s="122"/>
      <c r="E2" s="122"/>
      <c r="F2" s="122"/>
    </row>
    <row r="3" spans="2:6" s="11" customFormat="1" ht="17.25" customHeight="1">
      <c r="B3" s="108"/>
      <c r="C3" s="21"/>
      <c r="D3" s="105"/>
      <c r="E3" s="105"/>
      <c r="F3" s="108" t="s">
        <v>113</v>
      </c>
    </row>
    <row r="4" spans="1:6" ht="17.25" customHeight="1">
      <c r="A4" s="123" t="s">
        <v>2</v>
      </c>
      <c r="B4" s="123"/>
      <c r="C4" s="123" t="s">
        <v>3</v>
      </c>
      <c r="D4" s="123"/>
      <c r="E4" s="123"/>
      <c r="F4" s="123"/>
    </row>
    <row r="5" spans="1:6" s="11" customFormat="1" ht="24.75" customHeight="1">
      <c r="A5" s="124" t="s">
        <v>4</v>
      </c>
      <c r="B5" s="125" t="s">
        <v>5</v>
      </c>
      <c r="C5" s="124" t="s">
        <v>6</v>
      </c>
      <c r="D5" s="127" t="s">
        <v>5</v>
      </c>
      <c r="E5" s="127"/>
      <c r="F5" s="127"/>
    </row>
    <row r="6" spans="1:6" s="11" customFormat="1" ht="27.75" customHeight="1">
      <c r="A6" s="124"/>
      <c r="B6" s="126"/>
      <c r="C6" s="124"/>
      <c r="D6" s="106" t="s">
        <v>7</v>
      </c>
      <c r="E6" s="106" t="s">
        <v>227</v>
      </c>
      <c r="F6" s="106" t="s">
        <v>8</v>
      </c>
    </row>
    <row r="7" spans="1:6" s="11" customFormat="1" ht="24.75" customHeight="1">
      <c r="A7" s="22" t="s">
        <v>9</v>
      </c>
      <c r="B7" s="106">
        <v>1173.33</v>
      </c>
      <c r="C7" s="22" t="s">
        <v>10</v>
      </c>
      <c r="D7" s="106">
        <v>1173.33</v>
      </c>
      <c r="E7" s="106">
        <v>1173.33</v>
      </c>
      <c r="F7" s="106">
        <v>1173.33</v>
      </c>
    </row>
    <row r="8" spans="1:6" s="11" customFormat="1" ht="24.75" customHeight="1">
      <c r="A8" s="23" t="s">
        <v>11</v>
      </c>
      <c r="B8" s="106">
        <v>1173.33</v>
      </c>
      <c r="C8" s="23" t="s">
        <v>12</v>
      </c>
      <c r="D8" s="106">
        <v>0</v>
      </c>
      <c r="E8" s="106">
        <v>0</v>
      </c>
      <c r="F8" s="106">
        <v>0</v>
      </c>
    </row>
    <row r="9" spans="1:6" s="11" customFormat="1" ht="24.75" customHeight="1">
      <c r="A9" s="23" t="s">
        <v>13</v>
      </c>
      <c r="B9" s="106">
        <v>0</v>
      </c>
      <c r="C9" s="23" t="s">
        <v>14</v>
      </c>
      <c r="D9" s="106">
        <v>0</v>
      </c>
      <c r="E9" s="106">
        <v>0</v>
      </c>
      <c r="F9" s="106">
        <v>0</v>
      </c>
    </row>
    <row r="10" spans="1:6" s="11" customFormat="1" ht="24.75" customHeight="1">
      <c r="A10" s="23"/>
      <c r="B10" s="106"/>
      <c r="C10" s="23" t="s">
        <v>15</v>
      </c>
      <c r="D10" s="106">
        <v>0</v>
      </c>
      <c r="E10" s="106">
        <v>0</v>
      </c>
      <c r="F10" s="106">
        <v>0</v>
      </c>
    </row>
    <row r="11" spans="1:6" s="11" customFormat="1" ht="24.75" customHeight="1">
      <c r="A11" s="23"/>
      <c r="B11" s="106"/>
      <c r="C11" s="23" t="s">
        <v>16</v>
      </c>
      <c r="D11" s="106">
        <v>0</v>
      </c>
      <c r="E11" s="106">
        <v>0</v>
      </c>
      <c r="F11" s="106">
        <v>0</v>
      </c>
    </row>
    <row r="12" spans="1:6" s="11" customFormat="1" ht="24.75" customHeight="1">
      <c r="A12" s="23"/>
      <c r="B12" s="106"/>
      <c r="C12" s="23" t="s">
        <v>17</v>
      </c>
      <c r="D12" s="106">
        <v>808.61</v>
      </c>
      <c r="E12" s="106">
        <v>808.61</v>
      </c>
      <c r="F12" s="106">
        <v>0</v>
      </c>
    </row>
    <row r="13" spans="1:6" s="11" customFormat="1" ht="24.75" customHeight="1">
      <c r="A13" s="23"/>
      <c r="B13" s="106"/>
      <c r="C13" s="23" t="s">
        <v>18</v>
      </c>
      <c r="D13" s="106">
        <v>0</v>
      </c>
      <c r="E13" s="106">
        <v>0</v>
      </c>
      <c r="F13" s="106">
        <v>0</v>
      </c>
    </row>
    <row r="14" spans="1:6" s="11" customFormat="1" ht="24.75" customHeight="1">
      <c r="A14" s="23"/>
      <c r="B14" s="106"/>
      <c r="C14" s="23" t="s">
        <v>125</v>
      </c>
      <c r="D14" s="106">
        <v>0</v>
      </c>
      <c r="E14" s="106">
        <v>0</v>
      </c>
      <c r="F14" s="106">
        <v>0</v>
      </c>
    </row>
    <row r="15" spans="1:6" s="11" customFormat="1" ht="24.75" customHeight="1">
      <c r="A15" s="23"/>
      <c r="B15" s="106"/>
      <c r="C15" s="23" t="s">
        <v>19</v>
      </c>
      <c r="D15" s="106">
        <v>146.61</v>
      </c>
      <c r="E15" s="106">
        <v>146.61</v>
      </c>
      <c r="F15" s="106">
        <v>0</v>
      </c>
    </row>
    <row r="16" spans="1:6" s="11" customFormat="1" ht="24.75" customHeight="1">
      <c r="A16" s="23"/>
      <c r="B16" s="106"/>
      <c r="C16" s="23" t="s">
        <v>217</v>
      </c>
      <c r="D16" s="106">
        <v>79.72</v>
      </c>
      <c r="E16" s="106">
        <v>79.72</v>
      </c>
      <c r="F16" s="106">
        <v>0</v>
      </c>
    </row>
    <row r="17" spans="1:6" s="11" customFormat="1" ht="24.75" customHeight="1">
      <c r="A17" s="23"/>
      <c r="B17" s="106"/>
      <c r="C17" s="23" t="s">
        <v>20</v>
      </c>
      <c r="D17" s="106">
        <v>0</v>
      </c>
      <c r="E17" s="106">
        <v>0</v>
      </c>
      <c r="F17" s="106">
        <v>0</v>
      </c>
    </row>
    <row r="18" spans="1:6" s="11" customFormat="1" ht="24.75" customHeight="1">
      <c r="A18" s="23"/>
      <c r="B18" s="106"/>
      <c r="C18" s="23" t="s">
        <v>21</v>
      </c>
      <c r="D18" s="106">
        <v>0</v>
      </c>
      <c r="E18" s="106">
        <v>0</v>
      </c>
      <c r="F18" s="106">
        <v>0</v>
      </c>
    </row>
    <row r="19" spans="1:6" s="11" customFormat="1" ht="24.75" customHeight="1">
      <c r="A19" s="23"/>
      <c r="B19" s="106"/>
      <c r="C19" s="23" t="s">
        <v>22</v>
      </c>
      <c r="D19" s="106">
        <v>0</v>
      </c>
      <c r="E19" s="106">
        <v>0</v>
      </c>
      <c r="F19" s="106">
        <v>0</v>
      </c>
    </row>
    <row r="20" spans="1:6" s="11" customFormat="1" ht="24.75" customHeight="1">
      <c r="A20" s="23"/>
      <c r="B20" s="106"/>
      <c r="C20" s="23" t="s">
        <v>23</v>
      </c>
      <c r="D20" s="106">
        <v>0</v>
      </c>
      <c r="E20" s="106">
        <v>0</v>
      </c>
      <c r="F20" s="106">
        <v>0</v>
      </c>
    </row>
    <row r="21" spans="1:6" s="11" customFormat="1" ht="24.75" customHeight="1">
      <c r="A21" s="23"/>
      <c r="B21" s="106"/>
      <c r="C21" s="23" t="s">
        <v>219</v>
      </c>
      <c r="D21" s="106">
        <v>0</v>
      </c>
      <c r="E21" s="106">
        <v>0</v>
      </c>
      <c r="F21" s="106">
        <v>0</v>
      </c>
    </row>
    <row r="22" spans="1:6" s="11" customFormat="1" ht="24.75" customHeight="1">
      <c r="A22" s="23"/>
      <c r="B22" s="106"/>
      <c r="C22" s="23" t="s">
        <v>24</v>
      </c>
      <c r="D22" s="106">
        <v>0</v>
      </c>
      <c r="E22" s="106">
        <v>0</v>
      </c>
      <c r="F22" s="106">
        <v>0</v>
      </c>
    </row>
    <row r="23" spans="1:6" s="11" customFormat="1" ht="24.75" customHeight="1">
      <c r="A23" s="23"/>
      <c r="B23" s="106"/>
      <c r="C23" s="23" t="s">
        <v>25</v>
      </c>
      <c r="D23" s="106">
        <v>0</v>
      </c>
      <c r="E23" s="106">
        <v>0</v>
      </c>
      <c r="F23" s="106">
        <v>0</v>
      </c>
    </row>
    <row r="24" spans="1:6" s="11" customFormat="1" ht="24.75" customHeight="1">
      <c r="A24" s="23"/>
      <c r="B24" s="106"/>
      <c r="C24" s="23" t="s">
        <v>126</v>
      </c>
      <c r="D24" s="106">
        <v>0</v>
      </c>
      <c r="E24" s="106">
        <v>0</v>
      </c>
      <c r="F24" s="106">
        <v>0</v>
      </c>
    </row>
    <row r="25" spans="1:6" s="11" customFormat="1" ht="24.75" customHeight="1">
      <c r="A25" s="23"/>
      <c r="B25" s="106"/>
      <c r="C25" s="23" t="s">
        <v>26</v>
      </c>
      <c r="D25" s="106">
        <v>138.39</v>
      </c>
      <c r="E25" s="106">
        <v>138.39</v>
      </c>
      <c r="F25" s="106">
        <v>0</v>
      </c>
    </row>
    <row r="26" spans="1:6" s="11" customFormat="1" ht="24.75" customHeight="1">
      <c r="A26" s="23"/>
      <c r="B26" s="106"/>
      <c r="C26" s="23" t="s">
        <v>127</v>
      </c>
      <c r="D26" s="106">
        <v>0</v>
      </c>
      <c r="E26" s="106">
        <v>0</v>
      </c>
      <c r="F26" s="106">
        <v>0</v>
      </c>
    </row>
    <row r="27" spans="1:6" s="11" customFormat="1" ht="24.75" customHeight="1">
      <c r="A27" s="23"/>
      <c r="B27" s="106"/>
      <c r="C27" s="24" t="s">
        <v>128</v>
      </c>
      <c r="D27" s="106">
        <v>0</v>
      </c>
      <c r="E27" s="106">
        <v>0</v>
      </c>
      <c r="F27" s="106">
        <v>0</v>
      </c>
    </row>
    <row r="28" spans="1:6" s="11" customFormat="1" ht="24.75" customHeight="1">
      <c r="A28" s="23"/>
      <c r="B28" s="106"/>
      <c r="C28" s="23" t="s">
        <v>129</v>
      </c>
      <c r="D28" s="106">
        <v>0</v>
      </c>
      <c r="E28" s="106">
        <v>0</v>
      </c>
      <c r="F28" s="106">
        <v>0</v>
      </c>
    </row>
    <row r="29" spans="1:6" s="11" customFormat="1" ht="24.75" customHeight="1">
      <c r="A29" s="23"/>
      <c r="B29" s="106"/>
      <c r="C29" s="23"/>
      <c r="D29" s="106"/>
      <c r="E29" s="106"/>
      <c r="F29" s="106"/>
    </row>
    <row r="30" spans="1:6" s="11" customFormat="1" ht="24.75" customHeight="1">
      <c r="A30" s="23"/>
      <c r="B30" s="106"/>
      <c r="C30" s="23"/>
      <c r="D30" s="106"/>
      <c r="E30" s="106"/>
      <c r="F30" s="106"/>
    </row>
    <row r="31" spans="1:6" s="11" customFormat="1" ht="24.75" customHeight="1">
      <c r="A31" s="25" t="s">
        <v>27</v>
      </c>
      <c r="B31" s="109">
        <v>0</v>
      </c>
      <c r="C31" s="25" t="s">
        <v>28</v>
      </c>
      <c r="D31" s="106">
        <v>0</v>
      </c>
      <c r="E31" s="106">
        <v>0</v>
      </c>
      <c r="F31" s="109">
        <f>SUM(F32:F33)</f>
        <v>0</v>
      </c>
    </row>
    <row r="32" spans="1:6" s="11" customFormat="1" ht="24.75" customHeight="1">
      <c r="A32" s="23" t="s">
        <v>11</v>
      </c>
      <c r="B32" s="106">
        <v>0</v>
      </c>
      <c r="C32" s="23" t="s">
        <v>11</v>
      </c>
      <c r="D32" s="106">
        <v>0</v>
      </c>
      <c r="E32" s="106">
        <v>0</v>
      </c>
      <c r="F32" s="106">
        <v>0</v>
      </c>
    </row>
    <row r="33" spans="1:6" s="11" customFormat="1" ht="24.75" customHeight="1">
      <c r="A33" s="23" t="s">
        <v>13</v>
      </c>
      <c r="B33" s="106">
        <v>0</v>
      </c>
      <c r="C33" s="26" t="s">
        <v>13</v>
      </c>
      <c r="D33" s="106">
        <v>0</v>
      </c>
      <c r="E33" s="106">
        <v>0</v>
      </c>
      <c r="F33" s="111">
        <v>0</v>
      </c>
    </row>
    <row r="34" spans="1:6" s="11" customFormat="1" ht="24.75" customHeight="1">
      <c r="A34" s="27" t="s">
        <v>29</v>
      </c>
      <c r="B34" s="110">
        <f>B7+B31</f>
        <v>1173.33</v>
      </c>
      <c r="C34" s="54" t="s">
        <v>30</v>
      </c>
      <c r="D34" s="106">
        <f>D7+D31</f>
        <v>1173.33</v>
      </c>
      <c r="E34" s="106">
        <f>E7+E31</f>
        <v>1173.33</v>
      </c>
      <c r="F34" s="112">
        <f>F7+F31</f>
        <v>1173.33</v>
      </c>
    </row>
  </sheetData>
  <sheetProtection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G7" sqref="G7"/>
    </sheetView>
  </sheetViews>
  <sheetFormatPr defaultColWidth="9.00390625" defaultRowHeight="14.25"/>
  <cols>
    <col min="1" max="1" width="8.25390625" style="31" customWidth="1"/>
    <col min="2" max="2" width="27.625" style="31" customWidth="1"/>
    <col min="3" max="3" width="10.25390625" style="28" customWidth="1"/>
    <col min="4" max="4" width="12.25390625" style="28" customWidth="1"/>
    <col min="5" max="5" width="13.625" style="28" customWidth="1"/>
    <col min="6" max="6" width="8.00390625" style="28" customWidth="1"/>
    <col min="7" max="7" width="7.50390625" style="28" customWidth="1"/>
    <col min="8" max="8" width="6.375" style="28" customWidth="1"/>
    <col min="9" max="9" width="6.125" style="28" customWidth="1"/>
    <col min="10" max="10" width="8.125" style="28" customWidth="1"/>
    <col min="11" max="11" width="6.50390625" style="28" customWidth="1"/>
    <col min="12" max="12" width="5.125" style="28" customWidth="1"/>
    <col min="13" max="13" width="6.125" style="28" customWidth="1"/>
    <col min="14" max="14" width="7.875" style="28" customWidth="1"/>
    <col min="15" max="16384" width="9.00390625" style="8" customWidth="1"/>
  </cols>
  <sheetData>
    <row r="1" ht="29.25" customHeight="1">
      <c r="A1" s="31" t="s">
        <v>37</v>
      </c>
    </row>
    <row r="2" spans="1:14" s="9" customFormat="1" ht="31.5" customHeight="1">
      <c r="A2" s="122" t="s">
        <v>114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s="10" customFormat="1" ht="31.5" customHeight="1">
      <c r="A3" s="32"/>
      <c r="B3" s="32"/>
      <c r="C3" s="29"/>
      <c r="D3" s="30"/>
      <c r="E3" s="29"/>
      <c r="F3" s="29"/>
      <c r="G3" s="29"/>
      <c r="H3" s="29"/>
      <c r="I3" s="29"/>
      <c r="J3" s="29"/>
      <c r="K3" s="29"/>
      <c r="L3" s="29"/>
      <c r="M3" s="29"/>
      <c r="N3" s="29" t="s">
        <v>113</v>
      </c>
    </row>
    <row r="4" spans="1:14" s="11" customFormat="1" ht="30" customHeight="1">
      <c r="A4" s="130" t="s">
        <v>34</v>
      </c>
      <c r="B4" s="130"/>
      <c r="C4" s="130" t="s">
        <v>130</v>
      </c>
      <c r="D4" s="131" t="s">
        <v>117</v>
      </c>
      <c r="E4" s="132"/>
      <c r="F4" s="132"/>
      <c r="G4" s="132"/>
      <c r="H4" s="132"/>
      <c r="I4" s="131" t="s">
        <v>118</v>
      </c>
      <c r="J4" s="132"/>
      <c r="K4" s="132"/>
      <c r="L4" s="132"/>
      <c r="M4" s="132"/>
      <c r="N4" s="133" t="s">
        <v>119</v>
      </c>
    </row>
    <row r="5" spans="1:14" s="11" customFormat="1" ht="58.5" customHeight="1">
      <c r="A5" s="20" t="s">
        <v>35</v>
      </c>
      <c r="B5" s="20" t="s">
        <v>36</v>
      </c>
      <c r="C5" s="130"/>
      <c r="D5" s="12" t="s">
        <v>7</v>
      </c>
      <c r="E5" s="12" t="s">
        <v>120</v>
      </c>
      <c r="F5" s="12" t="s">
        <v>121</v>
      </c>
      <c r="G5" s="13" t="s">
        <v>122</v>
      </c>
      <c r="H5" s="12" t="s">
        <v>123</v>
      </c>
      <c r="I5" s="12" t="s">
        <v>7</v>
      </c>
      <c r="J5" s="12" t="s">
        <v>120</v>
      </c>
      <c r="K5" s="12" t="s">
        <v>121</v>
      </c>
      <c r="L5" s="12" t="s">
        <v>124</v>
      </c>
      <c r="M5" s="12" t="s">
        <v>123</v>
      </c>
      <c r="N5" s="134"/>
    </row>
    <row r="6" spans="1:14" s="11" customFormat="1" ht="30.75" customHeight="1">
      <c r="A6" s="128" t="s">
        <v>221</v>
      </c>
      <c r="B6" s="129"/>
      <c r="C6" s="84">
        <v>1173.33</v>
      </c>
      <c r="D6" s="84">
        <v>1173.33</v>
      </c>
      <c r="E6" s="84">
        <v>1173.33</v>
      </c>
      <c r="F6" s="85">
        <f aca="true" t="shared" si="0" ref="F6:F16">SUM(F7:F16)</f>
        <v>0</v>
      </c>
      <c r="G6" s="85">
        <f aca="true" t="shared" si="1" ref="G6:G16">SUM(G7:G16)</f>
        <v>0</v>
      </c>
      <c r="H6" s="92">
        <f aca="true" t="shared" si="2" ref="H6:H16">SUM(H7:H16)</f>
        <v>0</v>
      </c>
      <c r="I6" s="92">
        <f aca="true" t="shared" si="3" ref="I6:I16">SUM(I7:I16)</f>
        <v>0</v>
      </c>
      <c r="J6" s="92">
        <f aca="true" t="shared" si="4" ref="J6:J16">SUM(J7:J16)</f>
        <v>0</v>
      </c>
      <c r="K6" s="92">
        <f aca="true" t="shared" si="5" ref="K6:K16">SUM(K7:K16)</f>
        <v>0</v>
      </c>
      <c r="L6" s="92">
        <f aca="true" t="shared" si="6" ref="L6:L16">SUM(L7:L16)</f>
        <v>0</v>
      </c>
      <c r="M6" s="92">
        <f aca="true" t="shared" si="7" ref="M6:M16">SUM(M7:M16)</f>
        <v>0</v>
      </c>
      <c r="N6" s="92">
        <f aca="true" t="shared" si="8" ref="N6:N16">SUM(N7:N16)</f>
        <v>0</v>
      </c>
    </row>
    <row r="7" spans="1:14" s="11" customFormat="1" ht="24.75" customHeight="1">
      <c r="A7" s="79"/>
      <c r="B7" s="79" t="s">
        <v>269</v>
      </c>
      <c r="C7" s="84">
        <v>1173.33</v>
      </c>
      <c r="D7" s="84">
        <v>1173.33</v>
      </c>
      <c r="E7" s="84">
        <v>1173.33</v>
      </c>
      <c r="F7" s="85">
        <f t="shared" si="0"/>
        <v>0</v>
      </c>
      <c r="G7" s="85">
        <f t="shared" si="1"/>
        <v>0</v>
      </c>
      <c r="H7" s="92">
        <f t="shared" si="2"/>
        <v>0</v>
      </c>
      <c r="I7" s="92">
        <f t="shared" si="3"/>
        <v>0</v>
      </c>
      <c r="J7" s="92">
        <f t="shared" si="4"/>
        <v>0</v>
      </c>
      <c r="K7" s="92">
        <f t="shared" si="5"/>
        <v>0</v>
      </c>
      <c r="L7" s="92">
        <f t="shared" si="6"/>
        <v>0</v>
      </c>
      <c r="M7" s="92">
        <f t="shared" si="7"/>
        <v>0</v>
      </c>
      <c r="N7" s="92">
        <f t="shared" si="8"/>
        <v>0</v>
      </c>
    </row>
    <row r="8" spans="1:14" s="11" customFormat="1" ht="24.75" customHeight="1">
      <c r="A8" s="79"/>
      <c r="B8" s="79" t="s">
        <v>270</v>
      </c>
      <c r="C8" s="84">
        <v>1173.33</v>
      </c>
      <c r="D8" s="84">
        <v>1173.33</v>
      </c>
      <c r="E8" s="84">
        <v>1173.33</v>
      </c>
      <c r="F8" s="85">
        <f t="shared" si="0"/>
        <v>0</v>
      </c>
      <c r="G8" s="85">
        <f t="shared" si="1"/>
        <v>0</v>
      </c>
      <c r="H8" s="92">
        <f t="shared" si="2"/>
        <v>0</v>
      </c>
      <c r="I8" s="92">
        <f t="shared" si="3"/>
        <v>0</v>
      </c>
      <c r="J8" s="92">
        <f t="shared" si="4"/>
        <v>0</v>
      </c>
      <c r="K8" s="92">
        <f t="shared" si="5"/>
        <v>0</v>
      </c>
      <c r="L8" s="92">
        <f t="shared" si="6"/>
        <v>0</v>
      </c>
      <c r="M8" s="92">
        <f t="shared" si="7"/>
        <v>0</v>
      </c>
      <c r="N8" s="92">
        <f t="shared" si="8"/>
        <v>0</v>
      </c>
    </row>
    <row r="9" spans="1:14" s="11" customFormat="1" ht="24.75" customHeight="1">
      <c r="A9" s="79" t="s">
        <v>271</v>
      </c>
      <c r="B9" s="79" t="s">
        <v>272</v>
      </c>
      <c r="C9" s="84">
        <v>808.61</v>
      </c>
      <c r="D9" s="84">
        <v>808.61</v>
      </c>
      <c r="E9" s="84">
        <v>808.61</v>
      </c>
      <c r="F9" s="85">
        <f t="shared" si="0"/>
        <v>0</v>
      </c>
      <c r="G9" s="85">
        <f t="shared" si="1"/>
        <v>0</v>
      </c>
      <c r="H9" s="92">
        <f t="shared" si="2"/>
        <v>0</v>
      </c>
      <c r="I9" s="92">
        <f t="shared" si="3"/>
        <v>0</v>
      </c>
      <c r="J9" s="92">
        <f t="shared" si="4"/>
        <v>0</v>
      </c>
      <c r="K9" s="92">
        <f t="shared" si="5"/>
        <v>0</v>
      </c>
      <c r="L9" s="92">
        <f t="shared" si="6"/>
        <v>0</v>
      </c>
      <c r="M9" s="92">
        <f t="shared" si="7"/>
        <v>0</v>
      </c>
      <c r="N9" s="92">
        <f t="shared" si="8"/>
        <v>0</v>
      </c>
    </row>
    <row r="10" spans="1:14" s="11" customFormat="1" ht="24.75" customHeight="1">
      <c r="A10" s="79" t="s">
        <v>273</v>
      </c>
      <c r="B10" s="79" t="s">
        <v>274</v>
      </c>
      <c r="C10" s="84">
        <v>22.05</v>
      </c>
      <c r="D10" s="84">
        <v>22.05</v>
      </c>
      <c r="E10" s="84">
        <v>22.05</v>
      </c>
      <c r="F10" s="85">
        <f t="shared" si="0"/>
        <v>0</v>
      </c>
      <c r="G10" s="85">
        <f t="shared" si="1"/>
        <v>0</v>
      </c>
      <c r="H10" s="92">
        <f t="shared" si="2"/>
        <v>0</v>
      </c>
      <c r="I10" s="92">
        <f t="shared" si="3"/>
        <v>0</v>
      </c>
      <c r="J10" s="92">
        <f t="shared" si="4"/>
        <v>0</v>
      </c>
      <c r="K10" s="92">
        <f t="shared" si="5"/>
        <v>0</v>
      </c>
      <c r="L10" s="92">
        <f t="shared" si="6"/>
        <v>0</v>
      </c>
      <c r="M10" s="92">
        <f t="shared" si="7"/>
        <v>0</v>
      </c>
      <c r="N10" s="92">
        <f t="shared" si="8"/>
        <v>0</v>
      </c>
    </row>
    <row r="11" spans="1:14" s="11" customFormat="1" ht="24.75" customHeight="1">
      <c r="A11" s="79" t="s">
        <v>275</v>
      </c>
      <c r="B11" s="79" t="s">
        <v>276</v>
      </c>
      <c r="C11" s="84">
        <v>83.03</v>
      </c>
      <c r="D11" s="84">
        <v>83.03</v>
      </c>
      <c r="E11" s="84">
        <v>83.04</v>
      </c>
      <c r="F11" s="85">
        <f t="shared" si="0"/>
        <v>0</v>
      </c>
      <c r="G11" s="85">
        <f t="shared" si="1"/>
        <v>0</v>
      </c>
      <c r="H11" s="92">
        <f t="shared" si="2"/>
        <v>0</v>
      </c>
      <c r="I11" s="92">
        <f t="shared" si="3"/>
        <v>0</v>
      </c>
      <c r="J11" s="92">
        <f t="shared" si="4"/>
        <v>0</v>
      </c>
      <c r="K11" s="92">
        <f t="shared" si="5"/>
        <v>0</v>
      </c>
      <c r="L11" s="92">
        <f t="shared" si="6"/>
        <v>0</v>
      </c>
      <c r="M11" s="92">
        <f t="shared" si="7"/>
        <v>0</v>
      </c>
      <c r="N11" s="92">
        <f t="shared" si="8"/>
        <v>0</v>
      </c>
    </row>
    <row r="12" spans="1:14" s="11" customFormat="1" ht="24.75" customHeight="1">
      <c r="A12" s="79" t="s">
        <v>277</v>
      </c>
      <c r="B12" s="79" t="s">
        <v>278</v>
      </c>
      <c r="C12" s="84">
        <v>41.52</v>
      </c>
      <c r="D12" s="84">
        <v>41.52</v>
      </c>
      <c r="E12" s="84">
        <v>41.52</v>
      </c>
      <c r="F12" s="85">
        <f t="shared" si="0"/>
        <v>0</v>
      </c>
      <c r="G12" s="85">
        <f t="shared" si="1"/>
        <v>0</v>
      </c>
      <c r="H12" s="92">
        <f t="shared" si="2"/>
        <v>0</v>
      </c>
      <c r="I12" s="92">
        <f t="shared" si="3"/>
        <v>0</v>
      </c>
      <c r="J12" s="92">
        <f t="shared" si="4"/>
        <v>0</v>
      </c>
      <c r="K12" s="92">
        <f t="shared" si="5"/>
        <v>0</v>
      </c>
      <c r="L12" s="92">
        <f t="shared" si="6"/>
        <v>0</v>
      </c>
      <c r="M12" s="92">
        <f t="shared" si="7"/>
        <v>0</v>
      </c>
      <c r="N12" s="92">
        <f t="shared" si="8"/>
        <v>0</v>
      </c>
    </row>
    <row r="13" spans="1:14" s="11" customFormat="1" ht="24.75" customHeight="1">
      <c r="A13" s="79" t="s">
        <v>279</v>
      </c>
      <c r="B13" s="79" t="s">
        <v>280</v>
      </c>
      <c r="C13" s="84">
        <v>41.52</v>
      </c>
      <c r="D13" s="84">
        <v>41.52</v>
      </c>
      <c r="E13" s="84">
        <v>41.52</v>
      </c>
      <c r="F13" s="85">
        <f t="shared" si="0"/>
        <v>0</v>
      </c>
      <c r="G13" s="85">
        <f t="shared" si="1"/>
        <v>0</v>
      </c>
      <c r="H13" s="92">
        <f t="shared" si="2"/>
        <v>0</v>
      </c>
      <c r="I13" s="92">
        <f t="shared" si="3"/>
        <v>0</v>
      </c>
      <c r="J13" s="92">
        <f t="shared" si="4"/>
        <v>0</v>
      </c>
      <c r="K13" s="92">
        <f t="shared" si="5"/>
        <v>0</v>
      </c>
      <c r="L13" s="92">
        <f t="shared" si="6"/>
        <v>0</v>
      </c>
      <c r="M13" s="92">
        <f t="shared" si="7"/>
        <v>0</v>
      </c>
      <c r="N13" s="92">
        <f t="shared" si="8"/>
        <v>0</v>
      </c>
    </row>
    <row r="14" spans="1:14" s="11" customFormat="1" ht="24.75" customHeight="1">
      <c r="A14" s="79" t="s">
        <v>281</v>
      </c>
      <c r="B14" s="79" t="s">
        <v>282</v>
      </c>
      <c r="C14" s="84">
        <v>38.2</v>
      </c>
      <c r="D14" s="84">
        <v>38.2</v>
      </c>
      <c r="E14" s="84">
        <v>38.2</v>
      </c>
      <c r="F14" s="85">
        <f t="shared" si="0"/>
        <v>0</v>
      </c>
      <c r="G14" s="85">
        <f t="shared" si="1"/>
        <v>0</v>
      </c>
      <c r="H14" s="92">
        <f t="shared" si="2"/>
        <v>0</v>
      </c>
      <c r="I14" s="92">
        <f t="shared" si="3"/>
        <v>0</v>
      </c>
      <c r="J14" s="92">
        <f t="shared" si="4"/>
        <v>0</v>
      </c>
      <c r="K14" s="92">
        <f t="shared" si="5"/>
        <v>0</v>
      </c>
      <c r="L14" s="92">
        <f t="shared" si="6"/>
        <v>0</v>
      </c>
      <c r="M14" s="92">
        <f t="shared" si="7"/>
        <v>0</v>
      </c>
      <c r="N14" s="92">
        <f t="shared" si="8"/>
        <v>0</v>
      </c>
    </row>
    <row r="15" spans="1:14" s="11" customFormat="1" ht="24.75" customHeight="1">
      <c r="A15" s="79" t="s">
        <v>283</v>
      </c>
      <c r="B15" s="79" t="s">
        <v>284</v>
      </c>
      <c r="C15" s="84">
        <v>71.61</v>
      </c>
      <c r="D15" s="84">
        <v>71.61</v>
      </c>
      <c r="E15" s="84">
        <v>71.6</v>
      </c>
      <c r="F15" s="85">
        <f t="shared" si="0"/>
        <v>0</v>
      </c>
      <c r="G15" s="85">
        <f t="shared" si="1"/>
        <v>0</v>
      </c>
      <c r="H15" s="92">
        <f t="shared" si="2"/>
        <v>0</v>
      </c>
      <c r="I15" s="92">
        <f t="shared" si="3"/>
        <v>0</v>
      </c>
      <c r="J15" s="92">
        <f t="shared" si="4"/>
        <v>0</v>
      </c>
      <c r="K15" s="92">
        <f t="shared" si="5"/>
        <v>0</v>
      </c>
      <c r="L15" s="92">
        <f t="shared" si="6"/>
        <v>0</v>
      </c>
      <c r="M15" s="92">
        <f t="shared" si="7"/>
        <v>0</v>
      </c>
      <c r="N15" s="92">
        <f t="shared" si="8"/>
        <v>0</v>
      </c>
    </row>
    <row r="16" spans="1:14" s="11" customFormat="1" ht="24.75" customHeight="1">
      <c r="A16" s="79" t="s">
        <v>285</v>
      </c>
      <c r="B16" s="79" t="s">
        <v>286</v>
      </c>
      <c r="C16" s="84">
        <v>66.79</v>
      </c>
      <c r="D16" s="84">
        <v>66.79</v>
      </c>
      <c r="E16" s="84">
        <v>66.79</v>
      </c>
      <c r="F16" s="85">
        <f t="shared" si="0"/>
        <v>0</v>
      </c>
      <c r="G16" s="85">
        <f t="shared" si="1"/>
        <v>0</v>
      </c>
      <c r="H16" s="92">
        <f t="shared" si="2"/>
        <v>0</v>
      </c>
      <c r="I16" s="92">
        <f t="shared" si="3"/>
        <v>0</v>
      </c>
      <c r="J16" s="92">
        <f t="shared" si="4"/>
        <v>0</v>
      </c>
      <c r="K16" s="92">
        <f t="shared" si="5"/>
        <v>0</v>
      </c>
      <c r="L16" s="92">
        <f t="shared" si="6"/>
        <v>0</v>
      </c>
      <c r="M16" s="92">
        <f t="shared" si="7"/>
        <v>0</v>
      </c>
      <c r="N16" s="92">
        <f t="shared" si="8"/>
        <v>0</v>
      </c>
    </row>
  </sheetData>
  <sheetProtection/>
  <mergeCells count="7">
    <mergeCell ref="A6:B6"/>
    <mergeCell ref="A2:N2"/>
    <mergeCell ref="A4:B4"/>
    <mergeCell ref="C4:C5"/>
    <mergeCell ref="D4:H4"/>
    <mergeCell ref="N4:N5"/>
    <mergeCell ref="I4:M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7" sqref="E7:E14"/>
    </sheetView>
  </sheetViews>
  <sheetFormatPr defaultColWidth="9.00390625" defaultRowHeight="14.25"/>
  <cols>
    <col min="1" max="1" width="10.625" style="36" customWidth="1"/>
    <col min="2" max="2" width="18.75390625" style="36" customWidth="1"/>
    <col min="3" max="3" width="14.125" style="37" customWidth="1"/>
    <col min="4" max="4" width="13.375" style="37" customWidth="1"/>
    <col min="5" max="5" width="13.75390625" style="37" customWidth="1"/>
    <col min="6" max="6" width="11.875" style="37" customWidth="1"/>
    <col min="7" max="7" width="13.00390625" style="37" customWidth="1"/>
    <col min="8" max="8" width="23.50390625" style="56" customWidth="1"/>
    <col min="9" max="16384" width="9.00390625" style="14" customWidth="1"/>
  </cols>
  <sheetData>
    <row r="1" ht="24.75" customHeight="1">
      <c r="A1" s="36" t="s">
        <v>43</v>
      </c>
    </row>
    <row r="2" spans="1:8" s="15" customFormat="1" ht="22.5" customHeight="1">
      <c r="A2" s="135" t="s">
        <v>131</v>
      </c>
      <c r="B2" s="135"/>
      <c r="C2" s="135"/>
      <c r="D2" s="135"/>
      <c r="E2" s="135"/>
      <c r="F2" s="135"/>
      <c r="G2" s="135"/>
      <c r="H2" s="135"/>
    </row>
    <row r="3" ht="24" customHeight="1">
      <c r="H3" s="56" t="s">
        <v>32</v>
      </c>
    </row>
    <row r="4" spans="1:8" s="16" customFormat="1" ht="24.75" customHeight="1">
      <c r="A4" s="136" t="s">
        <v>34</v>
      </c>
      <c r="B4" s="136"/>
      <c r="C4" s="136" t="s">
        <v>228</v>
      </c>
      <c r="D4" s="137" t="s">
        <v>222</v>
      </c>
      <c r="E4" s="136"/>
      <c r="F4" s="136"/>
      <c r="G4" s="136" t="s">
        <v>229</v>
      </c>
      <c r="H4" s="136"/>
    </row>
    <row r="5" spans="1:8" s="16" customFormat="1" ht="31.5" customHeight="1">
      <c r="A5" s="1" t="s">
        <v>35</v>
      </c>
      <c r="B5" s="1" t="s">
        <v>36</v>
      </c>
      <c r="C5" s="136"/>
      <c r="D5" s="1" t="s">
        <v>38</v>
      </c>
      <c r="E5" s="1" t="s">
        <v>39</v>
      </c>
      <c r="F5" s="1" t="s">
        <v>40</v>
      </c>
      <c r="G5" s="1" t="s">
        <v>41</v>
      </c>
      <c r="H5" s="57" t="s">
        <v>42</v>
      </c>
    </row>
    <row r="6" spans="1:8" s="35" customFormat="1" ht="24.75" customHeight="1">
      <c r="A6" s="138" t="s">
        <v>221</v>
      </c>
      <c r="B6" s="139"/>
      <c r="C6" s="87">
        <f>SUM(C7:C14)</f>
        <v>1402.4699999999998</v>
      </c>
      <c r="D6" s="84">
        <v>1173.33</v>
      </c>
      <c r="E6" s="84">
        <v>1173.33</v>
      </c>
      <c r="F6" s="88">
        <f>SUM(F7:F14)</f>
        <v>0</v>
      </c>
      <c r="G6" s="89">
        <f aca="true" t="shared" si="0" ref="G6:G14">D6-C6</f>
        <v>-229.13999999999987</v>
      </c>
      <c r="H6" s="87">
        <f>G6/C6</f>
        <v>-0.16338317397163568</v>
      </c>
    </row>
    <row r="7" spans="1:8" s="35" customFormat="1" ht="24.75" customHeight="1">
      <c r="A7" s="80" t="s">
        <v>271</v>
      </c>
      <c r="B7" s="80" t="s">
        <v>272</v>
      </c>
      <c r="C7" s="87">
        <v>1025.82</v>
      </c>
      <c r="D7" s="90">
        <v>808.61</v>
      </c>
      <c r="E7" s="90">
        <v>808.61</v>
      </c>
      <c r="F7" s="88">
        <f aca="true" t="shared" si="1" ref="F7:F14">SUM(F8:F14)</f>
        <v>0</v>
      </c>
      <c r="G7" s="89">
        <f t="shared" si="0"/>
        <v>-217.20999999999992</v>
      </c>
      <c r="H7" s="91">
        <f aca="true" t="shared" si="2" ref="H7:H14">G7/C7</f>
        <v>-0.21174280088124617</v>
      </c>
    </row>
    <row r="8" spans="1:8" s="35" customFormat="1" ht="24.75" customHeight="1">
      <c r="A8" s="80" t="s">
        <v>273</v>
      </c>
      <c r="B8" s="80" t="s">
        <v>274</v>
      </c>
      <c r="C8" s="87">
        <v>22.05</v>
      </c>
      <c r="D8" s="90">
        <v>22.05</v>
      </c>
      <c r="E8" s="90">
        <v>22.05</v>
      </c>
      <c r="F8" s="88">
        <f t="shared" si="1"/>
        <v>0</v>
      </c>
      <c r="G8" s="89">
        <f t="shared" si="0"/>
        <v>0</v>
      </c>
      <c r="H8" s="91">
        <f t="shared" si="2"/>
        <v>0</v>
      </c>
    </row>
    <row r="9" spans="1:8" s="35" customFormat="1" ht="28.5" customHeight="1">
      <c r="A9" s="80" t="s">
        <v>275</v>
      </c>
      <c r="B9" s="80" t="s">
        <v>276</v>
      </c>
      <c r="C9" s="87">
        <v>78.53</v>
      </c>
      <c r="D9" s="90">
        <v>83.037</v>
      </c>
      <c r="E9" s="90">
        <v>83.037</v>
      </c>
      <c r="F9" s="88">
        <f t="shared" si="1"/>
        <v>0</v>
      </c>
      <c r="G9" s="89">
        <f t="shared" si="0"/>
        <v>4.507000000000005</v>
      </c>
      <c r="H9" s="91">
        <f t="shared" si="2"/>
        <v>0.057392079460079015</v>
      </c>
    </row>
    <row r="10" spans="1:8" s="35" customFormat="1" ht="24.75" customHeight="1">
      <c r="A10" s="80" t="s">
        <v>277</v>
      </c>
      <c r="B10" s="80" t="s">
        <v>278</v>
      </c>
      <c r="C10" s="87">
        <v>54.59</v>
      </c>
      <c r="D10" s="90">
        <v>41.52</v>
      </c>
      <c r="E10" s="90">
        <v>41.52</v>
      </c>
      <c r="F10" s="88">
        <f t="shared" si="1"/>
        <v>0</v>
      </c>
      <c r="G10" s="89">
        <f t="shared" si="0"/>
        <v>-13.07</v>
      </c>
      <c r="H10" s="91">
        <f t="shared" si="2"/>
        <v>-0.23942113940282103</v>
      </c>
    </row>
    <row r="11" spans="1:8" s="35" customFormat="1" ht="24.75" customHeight="1">
      <c r="A11" s="80" t="s">
        <v>279</v>
      </c>
      <c r="B11" s="80" t="s">
        <v>280</v>
      </c>
      <c r="C11" s="87">
        <v>36.52</v>
      </c>
      <c r="D11" s="90">
        <v>41.52</v>
      </c>
      <c r="E11" s="90">
        <v>41.52</v>
      </c>
      <c r="F11" s="88">
        <f t="shared" si="1"/>
        <v>0</v>
      </c>
      <c r="G11" s="89">
        <f t="shared" si="0"/>
        <v>5</v>
      </c>
      <c r="H11" s="91">
        <f t="shared" si="2"/>
        <v>0.13691128148959472</v>
      </c>
    </row>
    <row r="12" spans="1:8" s="35" customFormat="1" ht="24.75" customHeight="1">
      <c r="A12" s="80" t="s">
        <v>281</v>
      </c>
      <c r="B12" s="80" t="s">
        <v>282</v>
      </c>
      <c r="C12" s="87">
        <v>35.77</v>
      </c>
      <c r="D12" s="90">
        <v>38.2</v>
      </c>
      <c r="E12" s="90">
        <v>38.2</v>
      </c>
      <c r="F12" s="88">
        <f t="shared" si="1"/>
        <v>0</v>
      </c>
      <c r="G12" s="89">
        <f t="shared" si="0"/>
        <v>2.4299999999999997</v>
      </c>
      <c r="H12" s="91">
        <f t="shared" si="2"/>
        <v>0.06793402292423817</v>
      </c>
    </row>
    <row r="13" spans="1:8" s="35" customFormat="1" ht="24.75" customHeight="1">
      <c r="A13" s="80" t="s">
        <v>283</v>
      </c>
      <c r="B13" s="80" t="s">
        <v>284</v>
      </c>
      <c r="C13" s="87">
        <v>85.56</v>
      </c>
      <c r="D13" s="90">
        <v>71.6</v>
      </c>
      <c r="E13" s="90">
        <v>71.6</v>
      </c>
      <c r="F13" s="88">
        <f t="shared" si="1"/>
        <v>0</v>
      </c>
      <c r="G13" s="89">
        <f t="shared" si="0"/>
        <v>-13.960000000000008</v>
      </c>
      <c r="H13" s="91">
        <f t="shared" si="2"/>
        <v>-0.16316035530621795</v>
      </c>
    </row>
    <row r="14" spans="1:8" s="35" customFormat="1" ht="24.75" customHeight="1">
      <c r="A14" s="80" t="s">
        <v>285</v>
      </c>
      <c r="B14" s="80" t="s">
        <v>286</v>
      </c>
      <c r="C14" s="87">
        <v>63.63</v>
      </c>
      <c r="D14" s="90">
        <v>66.79</v>
      </c>
      <c r="E14" s="90">
        <v>66.79</v>
      </c>
      <c r="F14" s="88">
        <f t="shared" si="1"/>
        <v>0</v>
      </c>
      <c r="G14" s="89">
        <f t="shared" si="0"/>
        <v>3.1600000000000037</v>
      </c>
      <c r="H14" s="91">
        <f t="shared" si="2"/>
        <v>0.04966210906804972</v>
      </c>
    </row>
  </sheetData>
  <sheetProtection/>
  <mergeCells count="6">
    <mergeCell ref="A2:H2"/>
    <mergeCell ref="A4:B4"/>
    <mergeCell ref="C4:C5"/>
    <mergeCell ref="D4:F4"/>
    <mergeCell ref="G4:H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19.375" style="67" customWidth="1"/>
    <col min="2" max="2" width="31.50390625" style="67" customWidth="1"/>
    <col min="3" max="3" width="30.375" style="67" customWidth="1"/>
    <col min="4" max="4" width="6.00390625" style="67" customWidth="1"/>
    <col min="5" max="16384" width="9.00390625" style="67" customWidth="1"/>
  </cols>
  <sheetData>
    <row r="1" s="8" customFormat="1" ht="14.25">
      <c r="A1" s="8" t="s">
        <v>261</v>
      </c>
    </row>
    <row r="2" spans="1:4" s="9" customFormat="1" ht="34.5" customHeight="1">
      <c r="A2" s="122" t="s">
        <v>268</v>
      </c>
      <c r="B2" s="122"/>
      <c r="C2" s="122"/>
      <c r="D2" s="42"/>
    </row>
    <row r="3" spans="1:4" s="8" customFormat="1" ht="19.5" customHeight="1">
      <c r="A3" s="65"/>
      <c r="B3" s="65"/>
      <c r="C3" s="28" t="s">
        <v>32</v>
      </c>
      <c r="D3" s="65"/>
    </row>
    <row r="4" spans="1:3" ht="19.5" customHeight="1">
      <c r="A4" s="61" t="s">
        <v>233</v>
      </c>
      <c r="B4" s="61" t="s">
        <v>234</v>
      </c>
      <c r="C4" s="62" t="s">
        <v>235</v>
      </c>
    </row>
    <row r="5" spans="1:3" ht="21.75" customHeight="1">
      <c r="A5" s="140" t="s">
        <v>38</v>
      </c>
      <c r="B5" s="141"/>
      <c r="C5" s="86">
        <f>C6+C11+C21+C23+C26+C28</f>
        <v>1173.33</v>
      </c>
    </row>
    <row r="6" spans="1:3" s="72" customFormat="1" ht="21.75" customHeight="1">
      <c r="A6" s="70">
        <v>501</v>
      </c>
      <c r="B6" s="71" t="s">
        <v>236</v>
      </c>
      <c r="C6" s="86">
        <v>134.76</v>
      </c>
    </row>
    <row r="7" spans="1:3" ht="21.75" customHeight="1">
      <c r="A7" s="69">
        <v>50101</v>
      </c>
      <c r="B7" s="64" t="s">
        <v>237</v>
      </c>
      <c r="C7" s="113">
        <v>37.2</v>
      </c>
    </row>
    <row r="8" spans="1:3" ht="21.75" customHeight="1">
      <c r="A8" s="69">
        <v>50102</v>
      </c>
      <c r="B8" s="64" t="s">
        <v>238</v>
      </c>
      <c r="C8" s="113">
        <v>25.95</v>
      </c>
    </row>
    <row r="9" spans="1:3" ht="21.75" customHeight="1">
      <c r="A9" s="69">
        <v>50103</v>
      </c>
      <c r="B9" s="64" t="s">
        <v>239</v>
      </c>
      <c r="C9" s="113">
        <v>71.61</v>
      </c>
    </row>
    <row r="10" spans="1:3" ht="21.75" customHeight="1">
      <c r="A10" s="69">
        <v>50199</v>
      </c>
      <c r="B10" s="64" t="s">
        <v>240</v>
      </c>
      <c r="C10" s="113">
        <v>0</v>
      </c>
    </row>
    <row r="11" spans="1:3" ht="21.75" customHeight="1">
      <c r="A11" s="68">
        <v>502</v>
      </c>
      <c r="B11" s="63" t="s">
        <v>241</v>
      </c>
      <c r="C11" s="86">
        <f>SUM(C12:C20)</f>
        <v>0</v>
      </c>
    </row>
    <row r="12" spans="1:3" ht="21.75" customHeight="1">
      <c r="A12" s="69">
        <v>50201</v>
      </c>
      <c r="B12" s="114" t="s">
        <v>242</v>
      </c>
      <c r="C12" s="113">
        <v>0</v>
      </c>
    </row>
    <row r="13" spans="1:3" ht="21.75" customHeight="1">
      <c r="A13" s="69">
        <v>50202</v>
      </c>
      <c r="B13" s="114" t="s">
        <v>243</v>
      </c>
      <c r="C13" s="113">
        <v>0</v>
      </c>
    </row>
    <row r="14" spans="1:3" ht="21.75" customHeight="1">
      <c r="A14" s="69">
        <v>50203</v>
      </c>
      <c r="B14" s="114" t="s">
        <v>244</v>
      </c>
      <c r="C14" s="113">
        <v>0</v>
      </c>
    </row>
    <row r="15" spans="1:3" ht="21.75" customHeight="1">
      <c r="A15" s="69">
        <v>50204</v>
      </c>
      <c r="B15" s="114" t="s">
        <v>245</v>
      </c>
      <c r="C15" s="113">
        <v>0</v>
      </c>
    </row>
    <row r="16" spans="1:3" ht="21.75" customHeight="1">
      <c r="A16" s="69">
        <v>50205</v>
      </c>
      <c r="B16" s="114" t="s">
        <v>246</v>
      </c>
      <c r="C16" s="113">
        <v>0</v>
      </c>
    </row>
    <row r="17" spans="1:3" ht="21.75" customHeight="1">
      <c r="A17" s="69">
        <v>50206</v>
      </c>
      <c r="B17" s="114" t="s">
        <v>247</v>
      </c>
      <c r="C17" s="113">
        <v>0</v>
      </c>
    </row>
    <row r="18" spans="1:3" ht="21.75" customHeight="1">
      <c r="A18" s="69">
        <v>50208</v>
      </c>
      <c r="B18" s="114" t="s">
        <v>248</v>
      </c>
      <c r="C18" s="113">
        <v>0</v>
      </c>
    </row>
    <row r="19" spans="1:3" ht="21.75" customHeight="1">
      <c r="A19" s="69">
        <v>50209</v>
      </c>
      <c r="B19" s="114" t="s">
        <v>249</v>
      </c>
      <c r="C19" s="113">
        <v>0</v>
      </c>
    </row>
    <row r="20" spans="1:3" ht="21.75" customHeight="1">
      <c r="A20" s="69">
        <v>50299</v>
      </c>
      <c r="B20" s="114" t="s">
        <v>250</v>
      </c>
      <c r="C20" s="113">
        <v>0</v>
      </c>
    </row>
    <row r="21" spans="1:3" ht="21.75" customHeight="1">
      <c r="A21" s="68">
        <v>503</v>
      </c>
      <c r="B21" s="63" t="s">
        <v>251</v>
      </c>
      <c r="C21" s="86">
        <f>SUM(C22)</f>
        <v>0</v>
      </c>
    </row>
    <row r="22" spans="1:3" ht="21.75" customHeight="1">
      <c r="A22" s="69">
        <v>50306</v>
      </c>
      <c r="B22" s="64" t="s">
        <v>267</v>
      </c>
      <c r="C22" s="113">
        <v>0</v>
      </c>
    </row>
    <row r="23" spans="1:3" ht="21.75" customHeight="1">
      <c r="A23" s="68">
        <v>505</v>
      </c>
      <c r="B23" s="63" t="s">
        <v>252</v>
      </c>
      <c r="C23" s="86">
        <v>985.29</v>
      </c>
    </row>
    <row r="24" spans="1:3" ht="21.75" customHeight="1">
      <c r="A24" s="69">
        <v>50501</v>
      </c>
      <c r="B24" s="64" t="s">
        <v>253</v>
      </c>
      <c r="C24" s="113">
        <v>879.39</v>
      </c>
    </row>
    <row r="25" spans="1:3" ht="21.75" customHeight="1">
      <c r="A25" s="69">
        <v>50502</v>
      </c>
      <c r="B25" s="64" t="s">
        <v>254</v>
      </c>
      <c r="C25" s="113">
        <v>105.9</v>
      </c>
    </row>
    <row r="26" spans="1:3" ht="21.75" customHeight="1">
      <c r="A26" s="68">
        <v>506</v>
      </c>
      <c r="B26" s="63" t="s">
        <v>255</v>
      </c>
      <c r="C26" s="86">
        <f>SUM(C27)</f>
        <v>0</v>
      </c>
    </row>
    <row r="27" spans="1:3" ht="21.75" customHeight="1">
      <c r="A27" s="69">
        <v>50601</v>
      </c>
      <c r="B27" s="64" t="s">
        <v>256</v>
      </c>
      <c r="C27" s="113">
        <v>0</v>
      </c>
    </row>
    <row r="28" spans="1:3" ht="21.75" customHeight="1">
      <c r="A28" s="68">
        <v>509</v>
      </c>
      <c r="B28" s="63" t="s">
        <v>257</v>
      </c>
      <c r="C28" s="86">
        <v>53.28</v>
      </c>
    </row>
    <row r="29" spans="1:3" ht="21.75" customHeight="1">
      <c r="A29" s="69">
        <v>50901</v>
      </c>
      <c r="B29" s="64" t="s">
        <v>258</v>
      </c>
      <c r="C29" s="113">
        <v>2.03</v>
      </c>
    </row>
    <row r="30" spans="1:3" ht="21.75" customHeight="1">
      <c r="A30" s="69">
        <v>50905</v>
      </c>
      <c r="B30" s="64" t="s">
        <v>259</v>
      </c>
      <c r="C30" s="113">
        <v>41.75</v>
      </c>
    </row>
    <row r="31" spans="1:3" ht="21.75" customHeight="1">
      <c r="A31" s="69">
        <v>50999</v>
      </c>
      <c r="B31" s="64" t="s">
        <v>260</v>
      </c>
      <c r="C31" s="113">
        <v>9.5</v>
      </c>
    </row>
  </sheetData>
  <sheetProtection/>
  <mergeCells count="2">
    <mergeCell ref="A5:B5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D67" sqref="D67"/>
    </sheetView>
  </sheetViews>
  <sheetFormatPr defaultColWidth="9.00390625" defaultRowHeight="14.25"/>
  <cols>
    <col min="1" max="1" width="9.00390625" style="8" customWidth="1"/>
    <col min="2" max="2" width="31.00390625" style="8" customWidth="1"/>
    <col min="3" max="3" width="16.625" style="8" customWidth="1"/>
    <col min="4" max="5" width="22.75390625" style="8" customWidth="1"/>
    <col min="6" max="16384" width="9.00390625" style="8" customWidth="1"/>
  </cols>
  <sheetData>
    <row r="1" ht="14.25">
      <c r="A1" s="8" t="s">
        <v>102</v>
      </c>
    </row>
    <row r="2" spans="1:5" s="9" customFormat="1" ht="34.5" customHeight="1">
      <c r="A2" s="122" t="s">
        <v>266</v>
      </c>
      <c r="B2" s="122"/>
      <c r="C2" s="122"/>
      <c r="D2" s="122"/>
      <c r="E2" s="122"/>
    </row>
    <row r="3" ht="19.5" customHeight="1">
      <c r="E3" s="8" t="s">
        <v>32</v>
      </c>
    </row>
    <row r="4" spans="1:5" ht="14.25">
      <c r="A4" s="142" t="s">
        <v>0</v>
      </c>
      <c r="B4" s="142"/>
      <c r="C4" s="142" t="s">
        <v>44</v>
      </c>
      <c r="D4" s="142"/>
      <c r="E4" s="142"/>
    </row>
    <row r="5" spans="1:5" ht="14.25">
      <c r="A5" s="39" t="s">
        <v>35</v>
      </c>
      <c r="B5" s="39" t="s">
        <v>36</v>
      </c>
      <c r="C5" s="39" t="s">
        <v>38</v>
      </c>
      <c r="D5" s="39" t="s">
        <v>45</v>
      </c>
      <c r="E5" s="39" t="s">
        <v>46</v>
      </c>
    </row>
    <row r="6" spans="1:5" ht="14.25">
      <c r="A6" s="142" t="s">
        <v>1</v>
      </c>
      <c r="B6" s="142"/>
      <c r="C6" s="117">
        <f>C7+C21+C49+C62</f>
        <v>1173.33</v>
      </c>
      <c r="D6" s="118">
        <f>D7+D21+D49+D62</f>
        <v>1067.43</v>
      </c>
      <c r="E6" s="118">
        <f>E7+E21+E49+E62</f>
        <v>105.89999999999999</v>
      </c>
    </row>
    <row r="7" spans="1:5" s="75" customFormat="1" ht="14.25">
      <c r="A7" s="73">
        <v>301</v>
      </c>
      <c r="B7" s="74" t="s">
        <v>47</v>
      </c>
      <c r="C7" s="117">
        <f>SUM(C8:C20)</f>
        <v>1014.15</v>
      </c>
      <c r="D7" s="118">
        <f>SUM(D8:D20)</f>
        <v>1014.15</v>
      </c>
      <c r="E7" s="116">
        <v>0</v>
      </c>
    </row>
    <row r="8" spans="1:5" ht="14.25">
      <c r="A8" s="40">
        <v>30101</v>
      </c>
      <c r="B8" s="41" t="s">
        <v>48</v>
      </c>
      <c r="C8" s="94">
        <v>0</v>
      </c>
      <c r="D8" s="94">
        <v>0</v>
      </c>
      <c r="E8" s="115">
        <v>0</v>
      </c>
    </row>
    <row r="9" spans="1:5" ht="14.25">
      <c r="A9" s="40">
        <v>30102</v>
      </c>
      <c r="B9" s="41" t="s">
        <v>49</v>
      </c>
      <c r="C9" s="94">
        <f>D9+E9</f>
        <v>605.55</v>
      </c>
      <c r="D9" s="94">
        <v>605.55</v>
      </c>
      <c r="E9" s="115">
        <v>0</v>
      </c>
    </row>
    <row r="10" spans="1:5" ht="14.25">
      <c r="A10" s="40">
        <v>30103</v>
      </c>
      <c r="B10" s="41" t="s">
        <v>50</v>
      </c>
      <c r="C10" s="94">
        <f>D10+E10</f>
        <v>86.8</v>
      </c>
      <c r="D10" s="94">
        <v>86.8</v>
      </c>
      <c r="E10" s="115">
        <v>0</v>
      </c>
    </row>
    <row r="11" spans="1:5" ht="14.25">
      <c r="A11" s="40">
        <v>30106</v>
      </c>
      <c r="B11" s="41" t="s">
        <v>51</v>
      </c>
      <c r="C11" s="94">
        <f aca="true" t="shared" si="0" ref="C11:C20">D11+E11</f>
        <v>0</v>
      </c>
      <c r="D11" s="94">
        <v>0</v>
      </c>
      <c r="E11" s="115">
        <v>0</v>
      </c>
    </row>
    <row r="12" spans="1:5" ht="14.25">
      <c r="A12" s="40">
        <v>30107</v>
      </c>
      <c r="B12" s="41" t="s">
        <v>52</v>
      </c>
      <c r="C12" s="94">
        <f t="shared" si="0"/>
        <v>0</v>
      </c>
      <c r="D12" s="94">
        <v>0</v>
      </c>
      <c r="E12" s="115">
        <v>0</v>
      </c>
    </row>
    <row r="13" spans="1:5" ht="14.25">
      <c r="A13" s="40">
        <v>30108</v>
      </c>
      <c r="B13" s="41" t="s">
        <v>209</v>
      </c>
      <c r="C13" s="94">
        <f t="shared" si="0"/>
        <v>83.04</v>
      </c>
      <c r="D13" s="94">
        <v>83.04</v>
      </c>
      <c r="E13" s="115">
        <v>0</v>
      </c>
    </row>
    <row r="14" spans="1:5" ht="14.25">
      <c r="A14" s="40">
        <v>30109</v>
      </c>
      <c r="B14" s="41" t="s">
        <v>210</v>
      </c>
      <c r="C14" s="94">
        <f t="shared" si="0"/>
        <v>41.52</v>
      </c>
      <c r="D14" s="94">
        <v>41.52</v>
      </c>
      <c r="E14" s="115">
        <v>0</v>
      </c>
    </row>
    <row r="15" spans="1:5" ht="14.25">
      <c r="A15" s="40">
        <v>30110</v>
      </c>
      <c r="B15" s="41" t="s">
        <v>211</v>
      </c>
      <c r="C15" s="94">
        <f t="shared" si="0"/>
        <v>41.52</v>
      </c>
      <c r="D15" s="94">
        <v>41.52</v>
      </c>
      <c r="E15" s="115">
        <v>0</v>
      </c>
    </row>
    <row r="16" spans="1:5" ht="14.25">
      <c r="A16" s="40">
        <v>30111</v>
      </c>
      <c r="B16" s="41" t="s">
        <v>212</v>
      </c>
      <c r="C16" s="94">
        <f t="shared" si="0"/>
        <v>38.2</v>
      </c>
      <c r="D16" s="94">
        <v>38.2</v>
      </c>
      <c r="E16" s="115">
        <v>0</v>
      </c>
    </row>
    <row r="17" spans="1:5" ht="14.25">
      <c r="A17" s="40">
        <v>30112</v>
      </c>
      <c r="B17" s="41" t="s">
        <v>213</v>
      </c>
      <c r="C17" s="94">
        <f t="shared" si="0"/>
        <v>8.09</v>
      </c>
      <c r="D17" s="94">
        <v>8.09</v>
      </c>
      <c r="E17" s="115">
        <v>0</v>
      </c>
    </row>
    <row r="18" spans="1:5" ht="14.25">
      <c r="A18" s="40">
        <v>30113</v>
      </c>
      <c r="B18" s="41" t="s">
        <v>92</v>
      </c>
      <c r="C18" s="94">
        <f t="shared" si="0"/>
        <v>71.61</v>
      </c>
      <c r="D18" s="94">
        <v>71.61</v>
      </c>
      <c r="E18" s="115">
        <v>0</v>
      </c>
    </row>
    <row r="19" spans="1:5" ht="14.25">
      <c r="A19" s="40">
        <v>30114</v>
      </c>
      <c r="B19" s="41" t="s">
        <v>89</v>
      </c>
      <c r="C19" s="94">
        <f t="shared" si="0"/>
        <v>0</v>
      </c>
      <c r="D19" s="94">
        <v>0</v>
      </c>
      <c r="E19" s="115">
        <v>0</v>
      </c>
    </row>
    <row r="20" spans="1:5" ht="14.25">
      <c r="A20" s="40">
        <v>30199</v>
      </c>
      <c r="B20" s="41" t="s">
        <v>53</v>
      </c>
      <c r="C20" s="94">
        <f t="shared" si="0"/>
        <v>37.82</v>
      </c>
      <c r="D20" s="94">
        <v>37.82</v>
      </c>
      <c r="E20" s="115">
        <v>0</v>
      </c>
    </row>
    <row r="21" spans="1:5" s="75" customFormat="1" ht="14.25">
      <c r="A21" s="73">
        <v>302</v>
      </c>
      <c r="B21" s="74" t="s">
        <v>54</v>
      </c>
      <c r="C21" s="116">
        <f>SUM(C22:C48)</f>
        <v>105.89999999999999</v>
      </c>
      <c r="D21" s="116">
        <f>SUM(D22:D48)</f>
        <v>0</v>
      </c>
      <c r="E21" s="93">
        <f>SUM(E22:E48)</f>
        <v>105.89999999999999</v>
      </c>
    </row>
    <row r="22" spans="1:5" ht="14.25">
      <c r="A22" s="40">
        <v>30201</v>
      </c>
      <c r="B22" s="41" t="s">
        <v>55</v>
      </c>
      <c r="C22" s="94">
        <f>D22+E22</f>
        <v>14.09</v>
      </c>
      <c r="D22" s="94">
        <v>0</v>
      </c>
      <c r="E22" s="94">
        <v>14.09</v>
      </c>
    </row>
    <row r="23" spans="1:5" ht="14.25">
      <c r="A23" s="40">
        <v>30202</v>
      </c>
      <c r="B23" s="41" t="s">
        <v>56</v>
      </c>
      <c r="C23" s="94">
        <f aca="true" t="shared" si="1" ref="C23:C48">D23+E23</f>
        <v>3.08</v>
      </c>
      <c r="D23" s="94">
        <v>0</v>
      </c>
      <c r="E23" s="94">
        <v>3.08</v>
      </c>
    </row>
    <row r="24" spans="1:5" ht="14.25">
      <c r="A24" s="40">
        <v>30203</v>
      </c>
      <c r="B24" s="41" t="s">
        <v>57</v>
      </c>
      <c r="C24" s="94">
        <f t="shared" si="1"/>
        <v>0</v>
      </c>
      <c r="D24" s="94">
        <v>0</v>
      </c>
      <c r="E24" s="94">
        <v>0</v>
      </c>
    </row>
    <row r="25" spans="1:5" ht="14.25">
      <c r="A25" s="40">
        <v>30204</v>
      </c>
      <c r="B25" s="41" t="s">
        <v>58</v>
      </c>
      <c r="C25" s="94">
        <f t="shared" si="1"/>
        <v>0</v>
      </c>
      <c r="D25" s="94">
        <v>0</v>
      </c>
      <c r="E25" s="94">
        <v>0</v>
      </c>
    </row>
    <row r="26" spans="1:5" ht="14.25">
      <c r="A26" s="40">
        <v>30205</v>
      </c>
      <c r="B26" s="41" t="s">
        <v>59</v>
      </c>
      <c r="C26" s="94">
        <f t="shared" si="1"/>
        <v>3.92</v>
      </c>
      <c r="D26" s="94">
        <v>0</v>
      </c>
      <c r="E26" s="94">
        <v>3.92</v>
      </c>
    </row>
    <row r="27" spans="1:5" ht="14.25">
      <c r="A27" s="40">
        <v>30206</v>
      </c>
      <c r="B27" s="41" t="s">
        <v>60</v>
      </c>
      <c r="C27" s="94">
        <f t="shared" si="1"/>
        <v>5.52</v>
      </c>
      <c r="D27" s="94">
        <v>0</v>
      </c>
      <c r="E27" s="94">
        <v>5.52</v>
      </c>
    </row>
    <row r="28" spans="1:5" ht="14.25">
      <c r="A28" s="40">
        <v>30207</v>
      </c>
      <c r="B28" s="41" t="s">
        <v>61</v>
      </c>
      <c r="C28" s="94">
        <f t="shared" si="1"/>
        <v>3.04</v>
      </c>
      <c r="D28" s="94">
        <v>0</v>
      </c>
      <c r="E28" s="94">
        <v>3.04</v>
      </c>
    </row>
    <row r="29" spans="1:5" ht="14.25">
      <c r="A29" s="40">
        <v>30208</v>
      </c>
      <c r="B29" s="41" t="s">
        <v>62</v>
      </c>
      <c r="C29" s="94">
        <f t="shared" si="1"/>
        <v>37.42</v>
      </c>
      <c r="D29" s="94">
        <v>0</v>
      </c>
      <c r="E29" s="94">
        <v>37.42</v>
      </c>
    </row>
    <row r="30" spans="1:5" ht="14.25">
      <c r="A30" s="40">
        <v>30209</v>
      </c>
      <c r="B30" s="41" t="s">
        <v>63</v>
      </c>
      <c r="C30" s="94">
        <f t="shared" si="1"/>
        <v>0</v>
      </c>
      <c r="D30" s="94">
        <v>0</v>
      </c>
      <c r="E30" s="94">
        <v>0</v>
      </c>
    </row>
    <row r="31" spans="1:5" ht="14.25">
      <c r="A31" s="40">
        <v>30211</v>
      </c>
      <c r="B31" s="41" t="s">
        <v>64</v>
      </c>
      <c r="C31" s="94">
        <f t="shared" si="1"/>
        <v>6.74</v>
      </c>
      <c r="D31" s="94">
        <v>0</v>
      </c>
      <c r="E31" s="94">
        <v>6.74</v>
      </c>
    </row>
    <row r="32" spans="1:5" ht="14.25">
      <c r="A32" s="40">
        <v>30212</v>
      </c>
      <c r="B32" s="41" t="s">
        <v>65</v>
      </c>
      <c r="C32" s="94">
        <f t="shared" si="1"/>
        <v>0</v>
      </c>
      <c r="D32" s="94">
        <v>0</v>
      </c>
      <c r="E32" s="94">
        <v>0</v>
      </c>
    </row>
    <row r="33" spans="1:5" ht="14.25">
      <c r="A33" s="40">
        <v>30213</v>
      </c>
      <c r="B33" s="41" t="s">
        <v>66</v>
      </c>
      <c r="C33" s="94">
        <f t="shared" si="1"/>
        <v>7.61</v>
      </c>
      <c r="D33" s="94">
        <v>0</v>
      </c>
      <c r="E33" s="94">
        <v>7.61</v>
      </c>
    </row>
    <row r="34" spans="1:5" ht="14.25">
      <c r="A34" s="40">
        <v>30214</v>
      </c>
      <c r="B34" s="41" t="s">
        <v>67</v>
      </c>
      <c r="C34" s="94">
        <f t="shared" si="1"/>
        <v>0</v>
      </c>
      <c r="D34" s="94">
        <v>0</v>
      </c>
      <c r="E34" s="94">
        <v>0</v>
      </c>
    </row>
    <row r="35" spans="1:5" ht="14.25">
      <c r="A35" s="40">
        <v>30215</v>
      </c>
      <c r="B35" s="41" t="s">
        <v>68</v>
      </c>
      <c r="C35" s="94">
        <f t="shared" si="1"/>
        <v>0</v>
      </c>
      <c r="D35" s="94">
        <v>0</v>
      </c>
      <c r="E35" s="94">
        <v>0</v>
      </c>
    </row>
    <row r="36" spans="1:5" ht="14.25">
      <c r="A36" s="40">
        <v>30216</v>
      </c>
      <c r="B36" s="41" t="s">
        <v>69</v>
      </c>
      <c r="C36" s="94">
        <f t="shared" si="1"/>
        <v>8.63</v>
      </c>
      <c r="D36" s="94">
        <v>0</v>
      </c>
      <c r="E36" s="94">
        <v>8.63</v>
      </c>
    </row>
    <row r="37" spans="1:5" ht="14.25">
      <c r="A37" s="40">
        <v>30217</v>
      </c>
      <c r="B37" s="41" t="s">
        <v>70</v>
      </c>
      <c r="C37" s="94">
        <f t="shared" si="1"/>
        <v>1.8</v>
      </c>
      <c r="D37" s="94">
        <v>0</v>
      </c>
      <c r="E37" s="94">
        <v>1.8</v>
      </c>
    </row>
    <row r="38" spans="1:5" ht="14.25">
      <c r="A38" s="40">
        <v>30218</v>
      </c>
      <c r="B38" s="41" t="s">
        <v>71</v>
      </c>
      <c r="C38" s="94">
        <f t="shared" si="1"/>
        <v>0</v>
      </c>
      <c r="D38" s="94">
        <v>0</v>
      </c>
      <c r="E38" s="94">
        <v>0</v>
      </c>
    </row>
    <row r="39" spans="1:5" ht="14.25">
      <c r="A39" s="40">
        <v>30224</v>
      </c>
      <c r="B39" s="41" t="s">
        <v>72</v>
      </c>
      <c r="C39" s="94">
        <f t="shared" si="1"/>
        <v>0</v>
      </c>
      <c r="D39" s="94">
        <v>0</v>
      </c>
      <c r="E39" s="94">
        <v>0</v>
      </c>
    </row>
    <row r="40" spans="1:5" ht="14.25">
      <c r="A40" s="40">
        <v>30225</v>
      </c>
      <c r="B40" s="41" t="s">
        <v>73</v>
      </c>
      <c r="C40" s="94">
        <f t="shared" si="1"/>
        <v>0</v>
      </c>
      <c r="D40" s="94">
        <v>0</v>
      </c>
      <c r="E40" s="94">
        <v>0</v>
      </c>
    </row>
    <row r="41" spans="1:5" ht="14.25">
      <c r="A41" s="40">
        <v>30226</v>
      </c>
      <c r="B41" s="41" t="s">
        <v>74</v>
      </c>
      <c r="C41" s="94">
        <f t="shared" si="1"/>
        <v>12</v>
      </c>
      <c r="D41" s="94">
        <v>0</v>
      </c>
      <c r="E41" s="94">
        <v>12</v>
      </c>
    </row>
    <row r="42" spans="1:5" ht="14.25">
      <c r="A42" s="40">
        <v>30227</v>
      </c>
      <c r="B42" s="41" t="s">
        <v>75</v>
      </c>
      <c r="C42" s="94">
        <f t="shared" si="1"/>
        <v>0</v>
      </c>
      <c r="D42" s="94">
        <v>0</v>
      </c>
      <c r="E42" s="94">
        <v>0</v>
      </c>
    </row>
    <row r="43" spans="1:5" ht="14.25">
      <c r="A43" s="40">
        <v>30228</v>
      </c>
      <c r="B43" s="41" t="s">
        <v>76</v>
      </c>
      <c r="C43" s="94">
        <f t="shared" si="1"/>
        <v>0</v>
      </c>
      <c r="D43" s="94">
        <v>0</v>
      </c>
      <c r="E43" s="94">
        <v>0</v>
      </c>
    </row>
    <row r="44" spans="1:5" ht="14.25">
      <c r="A44" s="40">
        <v>30229</v>
      </c>
      <c r="B44" s="41" t="s">
        <v>77</v>
      </c>
      <c r="C44" s="94">
        <f t="shared" si="1"/>
        <v>0</v>
      </c>
      <c r="D44" s="94">
        <v>0</v>
      </c>
      <c r="E44" s="94">
        <v>0</v>
      </c>
    </row>
    <row r="45" spans="1:5" ht="14.25">
      <c r="A45" s="40">
        <v>30231</v>
      </c>
      <c r="B45" s="41" t="s">
        <v>78</v>
      </c>
      <c r="C45" s="94">
        <f t="shared" si="1"/>
        <v>0</v>
      </c>
      <c r="D45" s="94">
        <v>0</v>
      </c>
      <c r="E45" s="94">
        <v>0</v>
      </c>
    </row>
    <row r="46" spans="1:5" ht="14.25">
      <c r="A46" s="40">
        <v>30239</v>
      </c>
      <c r="B46" s="41" t="s">
        <v>79</v>
      </c>
      <c r="C46" s="94">
        <f t="shared" si="1"/>
        <v>0</v>
      </c>
      <c r="D46" s="94">
        <v>0</v>
      </c>
      <c r="E46" s="94">
        <v>0</v>
      </c>
    </row>
    <row r="47" spans="1:5" ht="14.25">
      <c r="A47" s="40">
        <v>30240</v>
      </c>
      <c r="B47" s="41" t="s">
        <v>80</v>
      </c>
      <c r="C47" s="94">
        <f t="shared" si="1"/>
        <v>0</v>
      </c>
      <c r="D47" s="94">
        <v>0</v>
      </c>
      <c r="E47" s="94">
        <v>0</v>
      </c>
    </row>
    <row r="48" spans="1:5" ht="14.25">
      <c r="A48" s="40">
        <v>30299</v>
      </c>
      <c r="B48" s="41" t="s">
        <v>81</v>
      </c>
      <c r="C48" s="94">
        <f t="shared" si="1"/>
        <v>2.05</v>
      </c>
      <c r="D48" s="94">
        <v>0</v>
      </c>
      <c r="E48" s="94">
        <v>2.05</v>
      </c>
    </row>
    <row r="49" spans="1:5" s="75" customFormat="1" ht="14.25">
      <c r="A49" s="73">
        <v>303</v>
      </c>
      <c r="B49" s="74" t="s">
        <v>82</v>
      </c>
      <c r="C49" s="116">
        <f>SUM(C50:C61)</f>
        <v>53.28</v>
      </c>
      <c r="D49" s="116">
        <f>SUM(D50:D61)</f>
        <v>53.28</v>
      </c>
      <c r="E49" s="93">
        <f>SUM(E50:E61)</f>
        <v>0</v>
      </c>
    </row>
    <row r="50" spans="1:5" ht="14.25">
      <c r="A50" s="40">
        <v>30301</v>
      </c>
      <c r="B50" s="41" t="s">
        <v>83</v>
      </c>
      <c r="C50" s="94">
        <f>D50+E50</f>
        <v>0</v>
      </c>
      <c r="D50" s="94">
        <v>0</v>
      </c>
      <c r="E50" s="94">
        <v>0</v>
      </c>
    </row>
    <row r="51" spans="1:5" ht="14.25">
      <c r="A51" s="40">
        <v>30302</v>
      </c>
      <c r="B51" s="41" t="s">
        <v>84</v>
      </c>
      <c r="C51" s="94">
        <f aca="true" t="shared" si="2" ref="C51:C61">D51+E51</f>
        <v>41.75</v>
      </c>
      <c r="D51" s="94">
        <v>41.75</v>
      </c>
      <c r="E51" s="94">
        <v>0</v>
      </c>
    </row>
    <row r="52" spans="1:5" ht="14.25">
      <c r="A52" s="40">
        <v>30303</v>
      </c>
      <c r="B52" s="41" t="s">
        <v>85</v>
      </c>
      <c r="C52" s="94">
        <f t="shared" si="2"/>
        <v>0</v>
      </c>
      <c r="D52" s="94">
        <v>0</v>
      </c>
      <c r="E52" s="94">
        <v>0</v>
      </c>
    </row>
    <row r="53" spans="1:5" ht="14.25">
      <c r="A53" s="40">
        <v>30304</v>
      </c>
      <c r="B53" s="41" t="s">
        <v>86</v>
      </c>
      <c r="C53" s="94">
        <f t="shared" si="2"/>
        <v>0</v>
      </c>
      <c r="D53" s="94">
        <v>0</v>
      </c>
      <c r="E53" s="94">
        <v>0</v>
      </c>
    </row>
    <row r="54" spans="1:5" ht="14.25">
      <c r="A54" s="40">
        <v>30305</v>
      </c>
      <c r="B54" s="41" t="s">
        <v>87</v>
      </c>
      <c r="C54" s="94">
        <f t="shared" si="2"/>
        <v>2.03</v>
      </c>
      <c r="D54" s="94">
        <v>2.03</v>
      </c>
      <c r="E54" s="94">
        <v>0</v>
      </c>
    </row>
    <row r="55" spans="1:5" ht="14.25">
      <c r="A55" s="40">
        <v>30306</v>
      </c>
      <c r="B55" s="41" t="s">
        <v>88</v>
      </c>
      <c r="C55" s="94">
        <f t="shared" si="2"/>
        <v>0</v>
      </c>
      <c r="D55" s="94">
        <v>0</v>
      </c>
      <c r="E55" s="94">
        <v>0</v>
      </c>
    </row>
    <row r="56" spans="1:5" ht="14.25">
      <c r="A56" s="40">
        <v>30307</v>
      </c>
      <c r="B56" s="41" t="s">
        <v>214</v>
      </c>
      <c r="C56" s="94">
        <f t="shared" si="2"/>
        <v>0</v>
      </c>
      <c r="D56" s="94">
        <v>0</v>
      </c>
      <c r="E56" s="94">
        <v>0</v>
      </c>
    </row>
    <row r="57" spans="1:5" ht="14.25">
      <c r="A57" s="40">
        <v>30308</v>
      </c>
      <c r="B57" s="41" t="s">
        <v>90</v>
      </c>
      <c r="C57" s="94">
        <f t="shared" si="2"/>
        <v>0</v>
      </c>
      <c r="D57" s="94">
        <v>0</v>
      </c>
      <c r="E57" s="94">
        <v>0</v>
      </c>
    </row>
    <row r="58" spans="1:5" ht="14.25">
      <c r="A58" s="40">
        <v>30309</v>
      </c>
      <c r="B58" s="41" t="s">
        <v>91</v>
      </c>
      <c r="C58" s="94">
        <f t="shared" si="2"/>
        <v>0</v>
      </c>
      <c r="D58" s="94">
        <v>0</v>
      </c>
      <c r="E58" s="94">
        <v>0</v>
      </c>
    </row>
    <row r="59" spans="1:5" ht="14.25">
      <c r="A59" s="40">
        <v>30310</v>
      </c>
      <c r="B59" s="41" t="s">
        <v>215</v>
      </c>
      <c r="C59" s="94">
        <f t="shared" si="2"/>
        <v>0</v>
      </c>
      <c r="D59" s="94">
        <v>0</v>
      </c>
      <c r="E59" s="94">
        <v>0</v>
      </c>
    </row>
    <row r="60" spans="1:5" ht="14.25">
      <c r="A60" s="40">
        <v>30311</v>
      </c>
      <c r="B60" s="76" t="s">
        <v>230</v>
      </c>
      <c r="C60" s="94">
        <f t="shared" si="2"/>
        <v>0</v>
      </c>
      <c r="D60" s="94">
        <v>0</v>
      </c>
      <c r="E60" s="94">
        <v>0</v>
      </c>
    </row>
    <row r="61" spans="1:5" ht="14.25">
      <c r="A61" s="40">
        <v>30399</v>
      </c>
      <c r="B61" s="41" t="s">
        <v>93</v>
      </c>
      <c r="C61" s="94">
        <f t="shared" si="2"/>
        <v>9.5</v>
      </c>
      <c r="D61" s="94">
        <v>9.5</v>
      </c>
      <c r="E61" s="94">
        <v>0</v>
      </c>
    </row>
    <row r="62" spans="1:5" s="75" customFormat="1" ht="14.25">
      <c r="A62" s="73">
        <v>310</v>
      </c>
      <c r="B62" s="74" t="s">
        <v>216</v>
      </c>
      <c r="C62" s="116">
        <f>SUM(C63:C66)</f>
        <v>0</v>
      </c>
      <c r="D62" s="116">
        <f>SUM(D63:D66)</f>
        <v>0</v>
      </c>
      <c r="E62" s="93">
        <f>SUM(E63:E66)</f>
        <v>0</v>
      </c>
    </row>
    <row r="63" spans="1:5" ht="14.25">
      <c r="A63" s="40">
        <v>31002</v>
      </c>
      <c r="B63" s="41" t="s">
        <v>94</v>
      </c>
      <c r="C63" s="94">
        <f>D63+E63</f>
        <v>0</v>
      </c>
      <c r="D63" s="94">
        <v>0</v>
      </c>
      <c r="E63" s="94">
        <v>0</v>
      </c>
    </row>
    <row r="64" spans="1:5" ht="14.25">
      <c r="A64" s="40">
        <v>31003</v>
      </c>
      <c r="B64" s="41" t="s">
        <v>95</v>
      </c>
      <c r="C64" s="94">
        <f>D64+E64</f>
        <v>0</v>
      </c>
      <c r="D64" s="94">
        <v>0</v>
      </c>
      <c r="E64" s="94">
        <v>0</v>
      </c>
    </row>
    <row r="65" spans="1:5" ht="14.25">
      <c r="A65" s="40">
        <v>31007</v>
      </c>
      <c r="B65" s="41" t="s">
        <v>96</v>
      </c>
      <c r="C65" s="94">
        <f>D65+E65</f>
        <v>0</v>
      </c>
      <c r="D65" s="94">
        <v>0</v>
      </c>
      <c r="E65" s="94">
        <v>0</v>
      </c>
    </row>
    <row r="66" spans="1:5" ht="14.25">
      <c r="A66" s="40">
        <v>31099</v>
      </c>
      <c r="B66" s="41" t="s">
        <v>97</v>
      </c>
      <c r="C66" s="94">
        <f>D66+E66</f>
        <v>0</v>
      </c>
      <c r="D66" s="94">
        <v>0</v>
      </c>
      <c r="E66" s="94">
        <v>0</v>
      </c>
    </row>
  </sheetData>
  <sheetProtection/>
  <mergeCells count="4">
    <mergeCell ref="A6:B6"/>
    <mergeCell ref="A2:E2"/>
    <mergeCell ref="A4:B4"/>
    <mergeCell ref="C4:E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B1">
      <selection activeCell="K21" sqref="K21"/>
    </sheetView>
  </sheetViews>
  <sheetFormatPr defaultColWidth="9.00390625" defaultRowHeight="14.25"/>
  <cols>
    <col min="1" max="1" width="5.625" style="0" customWidth="1"/>
    <col min="2" max="2" width="8.00390625" style="0" customWidth="1"/>
    <col min="4" max="4" width="6.875" style="0" customWidth="1"/>
    <col min="5" max="5" width="7.125" style="0" customWidth="1"/>
    <col min="6" max="6" width="7.25390625" style="0" customWidth="1"/>
    <col min="7" max="7" width="7.125" style="0" customWidth="1"/>
    <col min="9" max="9" width="6.25390625" style="0" customWidth="1"/>
    <col min="11" max="11" width="7.125" style="0" customWidth="1"/>
    <col min="12" max="14" width="6.875" style="0" customWidth="1"/>
    <col min="16" max="16" width="8.00390625" style="0" customWidth="1"/>
    <col min="17" max="17" width="7.875" style="0" customWidth="1"/>
    <col min="18" max="18" width="7.00390625" style="0" customWidth="1"/>
  </cols>
  <sheetData>
    <row r="1" ht="23.25" customHeight="1">
      <c r="A1" t="s">
        <v>262</v>
      </c>
    </row>
    <row r="2" spans="1:18" s="7" customFormat="1" ht="30.75" customHeight="1">
      <c r="A2" s="146" t="s">
        <v>218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ht="20.25" customHeight="1">
      <c r="Q3" t="s">
        <v>306</v>
      </c>
    </row>
    <row r="4" spans="1:18" s="5" customFormat="1" ht="24.75" customHeight="1">
      <c r="A4" s="143" t="s">
        <v>223</v>
      </c>
      <c r="B4" s="143"/>
      <c r="C4" s="143"/>
      <c r="D4" s="143"/>
      <c r="E4" s="143"/>
      <c r="F4" s="143"/>
      <c r="G4" s="143" t="s">
        <v>224</v>
      </c>
      <c r="H4" s="143"/>
      <c r="I4" s="143"/>
      <c r="J4" s="143"/>
      <c r="K4" s="143"/>
      <c r="L4" s="143"/>
      <c r="M4" s="143" t="s">
        <v>225</v>
      </c>
      <c r="N4" s="143"/>
      <c r="O4" s="143"/>
      <c r="P4" s="143"/>
      <c r="Q4" s="143"/>
      <c r="R4" s="143"/>
    </row>
    <row r="5" spans="1:18" s="5" customFormat="1" ht="24.75" customHeight="1">
      <c r="A5" s="143" t="s">
        <v>38</v>
      </c>
      <c r="B5" s="143" t="s">
        <v>98</v>
      </c>
      <c r="C5" s="143" t="s">
        <v>99</v>
      </c>
      <c r="D5" s="143"/>
      <c r="E5" s="143"/>
      <c r="F5" s="144" t="s">
        <v>115</v>
      </c>
      <c r="G5" s="143" t="s">
        <v>38</v>
      </c>
      <c r="H5" s="143" t="s">
        <v>98</v>
      </c>
      <c r="I5" s="143" t="s">
        <v>99</v>
      </c>
      <c r="J5" s="143"/>
      <c r="K5" s="143"/>
      <c r="L5" s="144" t="s">
        <v>115</v>
      </c>
      <c r="M5" s="143" t="s">
        <v>38</v>
      </c>
      <c r="N5" s="143" t="s">
        <v>98</v>
      </c>
      <c r="O5" s="143" t="s">
        <v>99</v>
      </c>
      <c r="P5" s="143"/>
      <c r="Q5" s="143"/>
      <c r="R5" s="143" t="s">
        <v>70</v>
      </c>
    </row>
    <row r="6" spans="1:18" s="5" customFormat="1" ht="51.75" customHeight="1">
      <c r="A6" s="143"/>
      <c r="B6" s="143"/>
      <c r="C6" s="6" t="s">
        <v>7</v>
      </c>
      <c r="D6" s="6" t="s">
        <v>100</v>
      </c>
      <c r="E6" s="6" t="s">
        <v>101</v>
      </c>
      <c r="F6" s="145"/>
      <c r="G6" s="143"/>
      <c r="H6" s="143"/>
      <c r="I6" s="6" t="s">
        <v>7</v>
      </c>
      <c r="J6" s="6" t="s">
        <v>100</v>
      </c>
      <c r="K6" s="6" t="s">
        <v>101</v>
      </c>
      <c r="L6" s="145"/>
      <c r="M6" s="143"/>
      <c r="N6" s="143"/>
      <c r="O6" s="6" t="s">
        <v>7</v>
      </c>
      <c r="P6" s="6" t="s">
        <v>100</v>
      </c>
      <c r="Q6" s="6" t="s">
        <v>101</v>
      </c>
      <c r="R6" s="143"/>
    </row>
    <row r="7" spans="1:18" s="108" customFormat="1" ht="36.75" customHeight="1">
      <c r="A7" s="100">
        <f>B7+C7+F7</f>
        <v>1.8</v>
      </c>
      <c r="B7" s="100">
        <v>0</v>
      </c>
      <c r="C7" s="100">
        <f>D7+E7</f>
        <v>0</v>
      </c>
      <c r="D7" s="100">
        <v>0</v>
      </c>
      <c r="E7" s="100">
        <v>0</v>
      </c>
      <c r="F7" s="100">
        <v>1.8</v>
      </c>
      <c r="G7" s="100">
        <f>H7+I7+L7</f>
        <v>0</v>
      </c>
      <c r="H7" s="100">
        <v>0</v>
      </c>
      <c r="I7" s="100">
        <f>J7+K7</f>
        <v>0</v>
      </c>
      <c r="J7" s="100">
        <v>0</v>
      </c>
      <c r="K7" s="100">
        <v>0</v>
      </c>
      <c r="L7" s="100">
        <v>0</v>
      </c>
      <c r="M7" s="100">
        <f>N7+O7+R7</f>
        <v>1.8</v>
      </c>
      <c r="N7" s="100">
        <v>0</v>
      </c>
      <c r="O7" s="100">
        <f>P7+Q7</f>
        <v>0</v>
      </c>
      <c r="P7" s="100">
        <v>0</v>
      </c>
      <c r="Q7" s="100">
        <v>0</v>
      </c>
      <c r="R7" s="100">
        <v>1.8</v>
      </c>
    </row>
  </sheetData>
  <sheetProtection/>
  <mergeCells count="16">
    <mergeCell ref="A5:A6"/>
    <mergeCell ref="F5:F6"/>
    <mergeCell ref="A2:R2"/>
    <mergeCell ref="N5:N6"/>
    <mergeCell ref="O5:Q5"/>
    <mergeCell ref="A4:F4"/>
    <mergeCell ref="G4:L4"/>
    <mergeCell ref="B5:B6"/>
    <mergeCell ref="I5:K5"/>
    <mergeCell ref="G5:G6"/>
    <mergeCell ref="M4:R4"/>
    <mergeCell ref="C5:E5"/>
    <mergeCell ref="L5:L6"/>
    <mergeCell ref="H5:H6"/>
    <mergeCell ref="R5:R6"/>
    <mergeCell ref="M5:M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4">
      <selection activeCell="D21" sqref="D21"/>
    </sheetView>
  </sheetViews>
  <sheetFormatPr defaultColWidth="9.00390625" defaultRowHeight="14.25"/>
  <cols>
    <col min="1" max="1" width="9.00390625" style="53" customWidth="1"/>
    <col min="2" max="2" width="14.375" style="53" customWidth="1"/>
    <col min="3" max="3" width="10.25390625" style="53" customWidth="1"/>
    <col min="4" max="4" width="9.00390625" style="53" customWidth="1"/>
    <col min="5" max="5" width="10.125" style="53" customWidth="1"/>
    <col min="6" max="6" width="11.875" style="53" customWidth="1"/>
    <col min="7" max="7" width="16.50390625" style="53" customWidth="1"/>
    <col min="8" max="8" width="14.75390625" style="53" customWidth="1"/>
    <col min="9" max="9" width="14.125" style="53" customWidth="1"/>
    <col min="10" max="10" width="23.125" style="53" customWidth="1"/>
    <col min="11" max="11" width="16.00390625" style="53" customWidth="1"/>
    <col min="12" max="12" width="9.00390625" style="53" customWidth="1"/>
    <col min="13" max="13" width="19.75390625" style="53" customWidth="1"/>
    <col min="14" max="14" width="15.50390625" style="53" customWidth="1"/>
    <col min="15" max="16384" width="9.00390625" style="53" customWidth="1"/>
  </cols>
  <sheetData>
    <row r="1" s="51" customFormat="1" ht="14.25">
      <c r="A1" s="66" t="s">
        <v>263</v>
      </c>
    </row>
    <row r="2" spans="1:14" s="9" customFormat="1" ht="38.25" customHeight="1">
      <c r="A2" s="122" t="s">
        <v>136</v>
      </c>
      <c r="B2" s="122"/>
      <c r="C2" s="122"/>
      <c r="D2" s="122"/>
      <c r="E2" s="122"/>
      <c r="F2" s="122"/>
      <c r="G2" s="122"/>
      <c r="H2" s="122"/>
      <c r="I2" s="122"/>
      <c r="J2" s="122"/>
      <c r="K2" s="42"/>
      <c r="L2" s="42"/>
      <c r="M2" s="42"/>
      <c r="N2" s="42"/>
    </row>
    <row r="3" s="51" customFormat="1" ht="14.25">
      <c r="J3" s="51" t="s">
        <v>105</v>
      </c>
    </row>
    <row r="4" spans="1:10" ht="27.75" customHeight="1">
      <c r="A4" s="149" t="s">
        <v>34</v>
      </c>
      <c r="B4" s="149"/>
      <c r="C4" s="149" t="s">
        <v>231</v>
      </c>
      <c r="D4" s="151" t="s">
        <v>226</v>
      </c>
      <c r="E4" s="149"/>
      <c r="F4" s="149"/>
      <c r="G4" s="149"/>
      <c r="H4" s="149"/>
      <c r="I4" s="149" t="s">
        <v>232</v>
      </c>
      <c r="J4" s="149"/>
    </row>
    <row r="5" spans="1:10" ht="19.5" customHeight="1">
      <c r="A5" s="147" t="s">
        <v>35</v>
      </c>
      <c r="B5" s="147" t="s">
        <v>36</v>
      </c>
      <c r="C5" s="150"/>
      <c r="D5" s="147" t="s">
        <v>38</v>
      </c>
      <c r="E5" s="154" t="s">
        <v>135</v>
      </c>
      <c r="F5" s="155"/>
      <c r="G5" s="153"/>
      <c r="H5" s="147" t="s">
        <v>40</v>
      </c>
      <c r="I5" s="147" t="s">
        <v>41</v>
      </c>
      <c r="J5" s="147" t="s">
        <v>42</v>
      </c>
    </row>
    <row r="6" spans="1:10" ht="19.5" customHeight="1">
      <c r="A6" s="148"/>
      <c r="B6" s="148"/>
      <c r="C6" s="149"/>
      <c r="D6" s="148"/>
      <c r="E6" s="52" t="s">
        <v>132</v>
      </c>
      <c r="F6" s="52" t="s">
        <v>133</v>
      </c>
      <c r="G6" s="52" t="s">
        <v>134</v>
      </c>
      <c r="H6" s="148"/>
      <c r="I6" s="148"/>
      <c r="J6" s="148"/>
    </row>
    <row r="7" spans="1:10" ht="19.5" customHeight="1">
      <c r="A7" s="152" t="s">
        <v>221</v>
      </c>
      <c r="B7" s="153"/>
      <c r="C7" s="103">
        <v>0</v>
      </c>
      <c r="D7" s="103">
        <f aca="true" t="shared" si="0" ref="D7:I7">SUM(D8:D20)</f>
        <v>0</v>
      </c>
      <c r="E7" s="103">
        <f t="shared" si="0"/>
        <v>0</v>
      </c>
      <c r="F7" s="103">
        <f t="shared" si="0"/>
        <v>0</v>
      </c>
      <c r="G7" s="103">
        <f t="shared" si="0"/>
        <v>0</v>
      </c>
      <c r="H7" s="103">
        <f t="shared" si="0"/>
        <v>0</v>
      </c>
      <c r="I7" s="103">
        <f t="shared" si="0"/>
        <v>0</v>
      </c>
      <c r="J7" s="77" t="e">
        <f>I7/C7*100</f>
        <v>#DIV/0!</v>
      </c>
    </row>
    <row r="8" spans="1:10" ht="19.5" customHeight="1">
      <c r="A8" s="33"/>
      <c r="B8" s="33"/>
      <c r="C8" s="34"/>
      <c r="D8" s="34"/>
      <c r="E8" s="34"/>
      <c r="F8" s="34"/>
      <c r="G8" s="34"/>
      <c r="H8" s="34"/>
      <c r="I8" s="38">
        <f>D8-C8</f>
        <v>0</v>
      </c>
      <c r="J8" s="78" t="e">
        <f>I8/C8*100</f>
        <v>#DIV/0!</v>
      </c>
    </row>
    <row r="9" spans="1:10" ht="19.5" customHeight="1">
      <c r="A9" s="33"/>
      <c r="B9" s="33"/>
      <c r="C9" s="34"/>
      <c r="D9" s="34"/>
      <c r="E9" s="34"/>
      <c r="F9" s="34"/>
      <c r="G9" s="34"/>
      <c r="H9" s="34"/>
      <c r="I9" s="38">
        <f aca="true" t="shared" si="1" ref="I9:I20">D9-C9</f>
        <v>0</v>
      </c>
      <c r="J9" s="78" t="e">
        <f aca="true" t="shared" si="2" ref="J9:J20">I9/C9*100</f>
        <v>#DIV/0!</v>
      </c>
    </row>
    <row r="10" spans="1:10" ht="19.5" customHeight="1">
      <c r="A10" s="33"/>
      <c r="B10" s="33"/>
      <c r="C10" s="34"/>
      <c r="D10" s="34"/>
      <c r="E10" s="34"/>
      <c r="F10" s="34"/>
      <c r="G10" s="34"/>
      <c r="H10" s="34"/>
      <c r="I10" s="38">
        <f t="shared" si="1"/>
        <v>0</v>
      </c>
      <c r="J10" s="78" t="e">
        <f t="shared" si="2"/>
        <v>#DIV/0!</v>
      </c>
    </row>
    <row r="11" spans="1:10" ht="19.5" customHeight="1">
      <c r="A11" s="33"/>
      <c r="B11" s="33"/>
      <c r="C11" s="34"/>
      <c r="D11" s="34"/>
      <c r="E11" s="34"/>
      <c r="F11" s="34"/>
      <c r="G11" s="34"/>
      <c r="H11" s="34"/>
      <c r="I11" s="38">
        <f t="shared" si="1"/>
        <v>0</v>
      </c>
      <c r="J11" s="78" t="e">
        <f t="shared" si="2"/>
        <v>#DIV/0!</v>
      </c>
    </row>
    <row r="12" spans="1:10" ht="19.5" customHeight="1">
      <c r="A12" s="33"/>
      <c r="B12" s="33"/>
      <c r="C12" s="34"/>
      <c r="D12" s="34"/>
      <c r="E12" s="34"/>
      <c r="F12" s="34"/>
      <c r="G12" s="34"/>
      <c r="H12" s="34"/>
      <c r="I12" s="38">
        <f t="shared" si="1"/>
        <v>0</v>
      </c>
      <c r="J12" s="78" t="e">
        <f t="shared" si="2"/>
        <v>#DIV/0!</v>
      </c>
    </row>
    <row r="13" spans="1:10" ht="19.5" customHeight="1">
      <c r="A13" s="33"/>
      <c r="B13" s="33"/>
      <c r="C13" s="34"/>
      <c r="D13" s="34"/>
      <c r="E13" s="34"/>
      <c r="F13" s="34"/>
      <c r="G13" s="34"/>
      <c r="H13" s="34"/>
      <c r="I13" s="38">
        <f t="shared" si="1"/>
        <v>0</v>
      </c>
      <c r="J13" s="78" t="e">
        <f t="shared" si="2"/>
        <v>#DIV/0!</v>
      </c>
    </row>
    <row r="14" spans="1:10" ht="19.5" customHeight="1">
      <c r="A14" s="33"/>
      <c r="B14" s="33"/>
      <c r="C14" s="34"/>
      <c r="D14" s="34"/>
      <c r="E14" s="34"/>
      <c r="F14" s="34"/>
      <c r="G14" s="34"/>
      <c r="H14" s="34"/>
      <c r="I14" s="38">
        <f t="shared" si="1"/>
        <v>0</v>
      </c>
      <c r="J14" s="78" t="e">
        <f t="shared" si="2"/>
        <v>#DIV/0!</v>
      </c>
    </row>
    <row r="15" spans="1:10" ht="19.5" customHeight="1">
      <c r="A15" s="33"/>
      <c r="B15" s="33"/>
      <c r="C15" s="34"/>
      <c r="D15" s="34"/>
      <c r="E15" s="34"/>
      <c r="F15" s="34"/>
      <c r="G15" s="34"/>
      <c r="H15" s="34"/>
      <c r="I15" s="38">
        <f t="shared" si="1"/>
        <v>0</v>
      </c>
      <c r="J15" s="78" t="e">
        <f t="shared" si="2"/>
        <v>#DIV/0!</v>
      </c>
    </row>
    <row r="16" spans="1:10" ht="19.5" customHeight="1">
      <c r="A16" s="33"/>
      <c r="B16" s="33"/>
      <c r="C16" s="34"/>
      <c r="D16" s="34"/>
      <c r="E16" s="34"/>
      <c r="F16" s="34"/>
      <c r="G16" s="34"/>
      <c r="H16" s="34"/>
      <c r="I16" s="38">
        <f t="shared" si="1"/>
        <v>0</v>
      </c>
      <c r="J16" s="78" t="e">
        <f t="shared" si="2"/>
        <v>#DIV/0!</v>
      </c>
    </row>
    <row r="17" spans="1:10" ht="19.5" customHeight="1">
      <c r="A17" s="33"/>
      <c r="B17" s="33"/>
      <c r="C17" s="34"/>
      <c r="D17" s="34"/>
      <c r="E17" s="34"/>
      <c r="F17" s="34"/>
      <c r="G17" s="34"/>
      <c r="H17" s="34"/>
      <c r="I17" s="38">
        <f t="shared" si="1"/>
        <v>0</v>
      </c>
      <c r="J17" s="78" t="e">
        <f t="shared" si="2"/>
        <v>#DIV/0!</v>
      </c>
    </row>
    <row r="18" spans="1:10" ht="19.5" customHeight="1">
      <c r="A18" s="33"/>
      <c r="B18" s="33"/>
      <c r="C18" s="34"/>
      <c r="D18" s="34"/>
      <c r="E18" s="34"/>
      <c r="F18" s="34"/>
      <c r="G18" s="34"/>
      <c r="H18" s="34"/>
      <c r="I18" s="38">
        <f t="shared" si="1"/>
        <v>0</v>
      </c>
      <c r="J18" s="78" t="e">
        <f t="shared" si="2"/>
        <v>#DIV/0!</v>
      </c>
    </row>
    <row r="19" spans="1:10" ht="19.5" customHeight="1">
      <c r="A19" s="33"/>
      <c r="B19" s="33"/>
      <c r="C19" s="34"/>
      <c r="D19" s="34"/>
      <c r="E19" s="34"/>
      <c r="F19" s="34"/>
      <c r="G19" s="34"/>
      <c r="H19" s="34"/>
      <c r="I19" s="38">
        <f t="shared" si="1"/>
        <v>0</v>
      </c>
      <c r="J19" s="78" t="e">
        <f t="shared" si="2"/>
        <v>#DIV/0!</v>
      </c>
    </row>
    <row r="20" spans="1:10" ht="19.5" customHeight="1">
      <c r="A20" s="33"/>
      <c r="B20" s="33"/>
      <c r="C20" s="34"/>
      <c r="D20" s="34"/>
      <c r="E20" s="34"/>
      <c r="F20" s="34"/>
      <c r="G20" s="34"/>
      <c r="H20" s="34"/>
      <c r="I20" s="38">
        <f t="shared" si="1"/>
        <v>0</v>
      </c>
      <c r="J20" s="78" t="e">
        <f t="shared" si="2"/>
        <v>#DIV/0!</v>
      </c>
    </row>
    <row r="21" ht="14.25">
      <c r="A21" s="119" t="s">
        <v>305</v>
      </c>
    </row>
  </sheetData>
  <sheetProtection/>
  <mergeCells count="13">
    <mergeCell ref="A7:B7"/>
    <mergeCell ref="E5:G5"/>
    <mergeCell ref="H5:H6"/>
    <mergeCell ref="A5:A6"/>
    <mergeCell ref="B5:B6"/>
    <mergeCell ref="A2:J2"/>
    <mergeCell ref="I5:I6"/>
    <mergeCell ref="J5:J6"/>
    <mergeCell ref="A4:B4"/>
    <mergeCell ref="C4:C6"/>
    <mergeCell ref="D4:H4"/>
    <mergeCell ref="I4:J4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28">
      <selection activeCell="B42" sqref="B42"/>
    </sheetView>
  </sheetViews>
  <sheetFormatPr defaultColWidth="9.00390625" defaultRowHeight="14.25"/>
  <cols>
    <col min="1" max="1" width="41.625" style="8" customWidth="1"/>
    <col min="2" max="2" width="20.00390625" style="59" customWidth="1"/>
    <col min="3" max="3" width="43.375" style="8" customWidth="1"/>
    <col min="4" max="4" width="15.00390625" style="59" customWidth="1"/>
    <col min="5" max="5" width="18.75390625" style="8" customWidth="1"/>
    <col min="6" max="6" width="25.25390625" style="8" customWidth="1"/>
    <col min="7" max="16384" width="9.00390625" style="8" customWidth="1"/>
  </cols>
  <sheetData>
    <row r="1" ht="30.75" customHeight="1">
      <c r="A1" s="8" t="s">
        <v>264</v>
      </c>
    </row>
    <row r="2" spans="1:6" ht="33.75" customHeight="1">
      <c r="A2" s="122" t="s">
        <v>106</v>
      </c>
      <c r="B2" s="122"/>
      <c r="C2" s="122"/>
      <c r="D2" s="122"/>
      <c r="E2" s="42"/>
      <c r="F2" s="42"/>
    </row>
    <row r="3" spans="3:4" ht="24.75" customHeight="1">
      <c r="C3" s="157" t="s">
        <v>181</v>
      </c>
      <c r="D3" s="157"/>
    </row>
    <row r="4" spans="1:4" ht="24.75" customHeight="1">
      <c r="A4" s="156" t="s">
        <v>2</v>
      </c>
      <c r="B4" s="156"/>
      <c r="C4" s="156" t="s">
        <v>3</v>
      </c>
      <c r="D4" s="156"/>
    </row>
    <row r="5" spans="1:4" ht="24.75" customHeight="1">
      <c r="A5" s="43" t="s">
        <v>137</v>
      </c>
      <c r="B5" s="58" t="s">
        <v>5</v>
      </c>
      <c r="C5" s="43" t="s">
        <v>137</v>
      </c>
      <c r="D5" s="58" t="s">
        <v>5</v>
      </c>
    </row>
    <row r="6" spans="1:4" ht="24.75" customHeight="1">
      <c r="A6" s="44" t="s">
        <v>138</v>
      </c>
      <c r="B6" s="120">
        <v>1173.33</v>
      </c>
      <c r="C6" s="44" t="s">
        <v>139</v>
      </c>
      <c r="D6" s="101">
        <f>SUM(D7:D8)</f>
        <v>0</v>
      </c>
    </row>
    <row r="7" spans="1:4" ht="24.75" customHeight="1">
      <c r="A7" s="44" t="s">
        <v>140</v>
      </c>
      <c r="B7" s="120">
        <v>1173.33</v>
      </c>
      <c r="C7" s="44" t="s">
        <v>141</v>
      </c>
      <c r="D7" s="101">
        <v>0</v>
      </c>
    </row>
    <row r="8" spans="1:4" ht="24.75" customHeight="1">
      <c r="A8" s="44" t="s">
        <v>142</v>
      </c>
      <c r="B8" s="101">
        <v>0</v>
      </c>
      <c r="C8" s="44" t="s">
        <v>143</v>
      </c>
      <c r="D8" s="101">
        <v>0</v>
      </c>
    </row>
    <row r="9" spans="1:4" ht="24.75" customHeight="1">
      <c r="A9" s="44" t="s">
        <v>144</v>
      </c>
      <c r="B9" s="101">
        <v>0</v>
      </c>
      <c r="C9" s="44" t="s">
        <v>145</v>
      </c>
      <c r="D9" s="120">
        <v>1173.33</v>
      </c>
    </row>
    <row r="10" spans="1:4" ht="24.75" customHeight="1">
      <c r="A10" s="44" t="s">
        <v>146</v>
      </c>
      <c r="B10" s="101">
        <v>0</v>
      </c>
      <c r="C10" s="44" t="s">
        <v>141</v>
      </c>
      <c r="D10" s="101">
        <v>1173.33</v>
      </c>
    </row>
    <row r="11" spans="1:4" ht="24.75" customHeight="1">
      <c r="A11" s="44" t="s">
        <v>147</v>
      </c>
      <c r="B11" s="101">
        <v>0</v>
      </c>
      <c r="C11" s="44" t="s">
        <v>143</v>
      </c>
      <c r="D11" s="101">
        <v>0</v>
      </c>
    </row>
    <row r="12" spans="1:4" ht="24.75" customHeight="1">
      <c r="A12" s="44" t="s">
        <v>148</v>
      </c>
      <c r="B12" s="101">
        <v>0</v>
      </c>
      <c r="C12" s="44" t="s">
        <v>149</v>
      </c>
      <c r="D12" s="101">
        <v>0</v>
      </c>
    </row>
    <row r="13" spans="1:4" ht="24.75" customHeight="1">
      <c r="A13" s="44" t="s">
        <v>150</v>
      </c>
      <c r="B13" s="101">
        <v>0</v>
      </c>
      <c r="C13" s="44" t="s">
        <v>151</v>
      </c>
      <c r="D13" s="101">
        <v>0</v>
      </c>
    </row>
    <row r="14" spans="1:4" ht="24.75" customHeight="1">
      <c r="A14" s="44" t="s">
        <v>152</v>
      </c>
      <c r="B14" s="101">
        <v>0</v>
      </c>
      <c r="C14" s="44" t="s">
        <v>153</v>
      </c>
      <c r="D14" s="101">
        <v>0</v>
      </c>
    </row>
    <row r="15" spans="1:4" ht="24.75" customHeight="1">
      <c r="A15" s="44" t="s">
        <v>154</v>
      </c>
      <c r="B15" s="101">
        <v>0</v>
      </c>
      <c r="C15" s="44" t="s">
        <v>155</v>
      </c>
      <c r="D15" s="101">
        <v>0</v>
      </c>
    </row>
    <row r="16" spans="1:4" ht="24.75" customHeight="1">
      <c r="A16" s="44" t="s">
        <v>156</v>
      </c>
      <c r="B16" s="101">
        <v>0</v>
      </c>
      <c r="C16" s="44" t="s">
        <v>157</v>
      </c>
      <c r="D16" s="101">
        <v>0</v>
      </c>
    </row>
    <row r="17" spans="1:4" ht="24.75" customHeight="1">
      <c r="A17" s="44" t="s">
        <v>158</v>
      </c>
      <c r="B17" s="101">
        <v>0</v>
      </c>
      <c r="C17" s="44" t="s">
        <v>159</v>
      </c>
      <c r="D17" s="101">
        <v>0</v>
      </c>
    </row>
    <row r="18" spans="1:4" ht="24.75" customHeight="1">
      <c r="A18" s="44" t="s">
        <v>160</v>
      </c>
      <c r="B18" s="101">
        <v>0</v>
      </c>
      <c r="C18" s="44"/>
      <c r="D18" s="101"/>
    </row>
    <row r="19" spans="1:4" ht="24.75" customHeight="1">
      <c r="A19" s="44"/>
      <c r="B19" s="101"/>
      <c r="C19" s="44"/>
      <c r="D19" s="101"/>
    </row>
    <row r="20" spans="1:4" ht="24.75" customHeight="1">
      <c r="A20" s="45" t="s">
        <v>161</v>
      </c>
      <c r="B20" s="101">
        <f>B6+B9+B12+B13+B14+B15+B16+B17+B18</f>
        <v>1173.33</v>
      </c>
      <c r="C20" s="45" t="s">
        <v>162</v>
      </c>
      <c r="D20" s="101">
        <f>D6+D9+D12+D13+D14+D15+D16+D17</f>
        <v>1173.33</v>
      </c>
    </row>
    <row r="21" spans="1:4" ht="24.75" customHeight="1">
      <c r="A21" s="45"/>
      <c r="B21" s="101"/>
      <c r="C21" s="45"/>
      <c r="D21" s="101"/>
    </row>
    <row r="22" spans="1:4" ht="24.75" customHeight="1">
      <c r="A22" s="44" t="s">
        <v>163</v>
      </c>
      <c r="B22" s="101">
        <f>B23+B26</f>
        <v>0</v>
      </c>
      <c r="C22" s="44" t="s">
        <v>164</v>
      </c>
      <c r="D22" s="101">
        <f>D23+D26+D29+D32+D35+D36</f>
        <v>0</v>
      </c>
    </row>
    <row r="23" spans="1:4" ht="24.75" customHeight="1">
      <c r="A23" s="44" t="s">
        <v>165</v>
      </c>
      <c r="B23" s="101">
        <f>SUM(B24:B25)</f>
        <v>0</v>
      </c>
      <c r="C23" s="44" t="s">
        <v>165</v>
      </c>
      <c r="D23" s="101">
        <f>SUM(D24:D25)</f>
        <v>0</v>
      </c>
    </row>
    <row r="24" spans="1:4" ht="24.75" customHeight="1">
      <c r="A24" s="44" t="s">
        <v>166</v>
      </c>
      <c r="B24" s="101">
        <f>B25+B28</f>
        <v>0</v>
      </c>
      <c r="C24" s="44" t="s">
        <v>166</v>
      </c>
      <c r="D24" s="101">
        <v>0</v>
      </c>
    </row>
    <row r="25" spans="1:4" ht="24.75" customHeight="1">
      <c r="A25" s="44" t="s">
        <v>167</v>
      </c>
      <c r="B25" s="101">
        <f>SUM(B26:B27)</f>
        <v>0</v>
      </c>
      <c r="C25" s="44" t="s">
        <v>167</v>
      </c>
      <c r="D25" s="101">
        <v>0</v>
      </c>
    </row>
    <row r="26" spans="1:4" ht="24.75" customHeight="1">
      <c r="A26" s="44" t="s">
        <v>168</v>
      </c>
      <c r="B26" s="101">
        <f>SUM(B27:B28)</f>
        <v>0</v>
      </c>
      <c r="C26" s="44" t="s">
        <v>169</v>
      </c>
      <c r="D26" s="101">
        <f>SUM(D27:D28)</f>
        <v>0</v>
      </c>
    </row>
    <row r="27" spans="1:4" ht="24.75" customHeight="1">
      <c r="A27" s="44" t="s">
        <v>170</v>
      </c>
      <c r="B27" s="101">
        <f>SUM(B28:B29)</f>
        <v>0</v>
      </c>
      <c r="C27" s="44" t="s">
        <v>166</v>
      </c>
      <c r="D27" s="101">
        <v>0</v>
      </c>
    </row>
    <row r="28" spans="1:4" ht="24.75" customHeight="1">
      <c r="A28" s="44" t="s">
        <v>171</v>
      </c>
      <c r="B28" s="101">
        <f>SUM(B29:B30)</f>
        <v>0</v>
      </c>
      <c r="C28" s="44" t="s">
        <v>167</v>
      </c>
      <c r="D28" s="101">
        <v>0</v>
      </c>
    </row>
    <row r="29" spans="1:4" ht="24.75" customHeight="1">
      <c r="A29" s="44" t="s">
        <v>172</v>
      </c>
      <c r="B29" s="101">
        <f>B30+B33+B36+B37</f>
        <v>0</v>
      </c>
      <c r="C29" s="44" t="s">
        <v>173</v>
      </c>
      <c r="D29" s="101">
        <f>SUM(D30:D31)</f>
        <v>0</v>
      </c>
    </row>
    <row r="30" spans="1:4" ht="24.75" customHeight="1">
      <c r="A30" s="44" t="s">
        <v>174</v>
      </c>
      <c r="B30" s="101">
        <f aca="true" t="shared" si="0" ref="B30:B36">SUM(B31:B32)</f>
        <v>0</v>
      </c>
      <c r="C30" s="44" t="s">
        <v>170</v>
      </c>
      <c r="D30" s="101">
        <v>0</v>
      </c>
    </row>
    <row r="31" spans="1:4" ht="24.75" customHeight="1">
      <c r="A31" s="44" t="s">
        <v>166</v>
      </c>
      <c r="B31" s="101">
        <f t="shared" si="0"/>
        <v>0</v>
      </c>
      <c r="C31" s="44" t="s">
        <v>171</v>
      </c>
      <c r="D31" s="101">
        <v>0</v>
      </c>
    </row>
    <row r="32" spans="1:4" ht="24.75" customHeight="1">
      <c r="A32" s="44" t="s">
        <v>167</v>
      </c>
      <c r="B32" s="101">
        <f t="shared" si="0"/>
        <v>0</v>
      </c>
      <c r="C32" s="44" t="s">
        <v>175</v>
      </c>
      <c r="D32" s="101">
        <f>SUM(D33:D34)</f>
        <v>0</v>
      </c>
    </row>
    <row r="33" spans="1:4" ht="24.75" customHeight="1">
      <c r="A33" s="44" t="s">
        <v>176</v>
      </c>
      <c r="B33" s="101">
        <f t="shared" si="0"/>
        <v>0</v>
      </c>
      <c r="C33" s="44" t="s">
        <v>170</v>
      </c>
      <c r="D33" s="101">
        <v>0</v>
      </c>
    </row>
    <row r="34" spans="1:4" ht="24.75" customHeight="1">
      <c r="A34" s="44" t="s">
        <v>170</v>
      </c>
      <c r="B34" s="101">
        <f t="shared" si="0"/>
        <v>0</v>
      </c>
      <c r="C34" s="44" t="s">
        <v>171</v>
      </c>
      <c r="D34" s="101">
        <v>0</v>
      </c>
    </row>
    <row r="35" spans="1:4" ht="24.75" customHeight="1">
      <c r="A35" s="44" t="s">
        <v>171</v>
      </c>
      <c r="B35" s="101">
        <f t="shared" si="0"/>
        <v>0</v>
      </c>
      <c r="C35" s="44" t="s">
        <v>177</v>
      </c>
      <c r="D35" s="101">
        <v>0</v>
      </c>
    </row>
    <row r="36" spans="1:4" ht="24.75" customHeight="1">
      <c r="A36" s="44" t="s">
        <v>178</v>
      </c>
      <c r="B36" s="101">
        <f t="shared" si="0"/>
        <v>0</v>
      </c>
      <c r="C36" s="44" t="s">
        <v>179</v>
      </c>
      <c r="D36" s="101">
        <v>0</v>
      </c>
    </row>
    <row r="37" spans="1:4" ht="24.75" customHeight="1">
      <c r="A37" s="44" t="s">
        <v>180</v>
      </c>
      <c r="B37" s="101">
        <v>0</v>
      </c>
      <c r="C37" s="44"/>
      <c r="D37" s="99"/>
    </row>
    <row r="38" spans="1:4" ht="21.75" customHeight="1">
      <c r="A38" s="44"/>
      <c r="B38" s="99"/>
      <c r="C38" s="44"/>
      <c r="D38" s="99"/>
    </row>
    <row r="39" spans="1:4" ht="25.5" customHeight="1">
      <c r="A39" s="45" t="s">
        <v>29</v>
      </c>
      <c r="B39" s="99">
        <f>B20+B22+B29</f>
        <v>1173.33</v>
      </c>
      <c r="C39" s="45" t="s">
        <v>30</v>
      </c>
      <c r="D39" s="99">
        <f>D20+D22</f>
        <v>1173.33</v>
      </c>
    </row>
  </sheetData>
  <sheetProtection/>
  <mergeCells count="4">
    <mergeCell ref="A4:B4"/>
    <mergeCell ref="C4:D4"/>
    <mergeCell ref="A2:D2"/>
    <mergeCell ref="C3:D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赵惠玲</cp:lastModifiedBy>
  <cp:lastPrinted>2020-01-10T02:33:49Z</cp:lastPrinted>
  <dcterms:created xsi:type="dcterms:W3CDTF">2018-01-18T05:24:37Z</dcterms:created>
  <dcterms:modified xsi:type="dcterms:W3CDTF">2020-01-18T08:17:17Z</dcterms:modified>
  <cp:category/>
  <cp:version/>
  <cp:contentType/>
  <cp:contentStatus/>
</cp:coreProperties>
</file>