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<sst xmlns="http://schemas.openxmlformats.org/spreadsheetml/2006/main" count="503" uniqueCount="314">
  <si>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</si>
  <si>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</si>
  <si>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</si>
  <si>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</si>
  <si>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</si>
  <si>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</si>
  <si>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</si>
  <si>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</si>
  <si>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</si>
  <si>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</si>
  <si>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</si>
  <si>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</si>
  <si>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</si>
  <si>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</si>
  <si>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</si>
  <si>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</si>
  <si>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</si>
  <si>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</si>
  <si>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</si>
  <si>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</si>
  <si>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</si>
  <si>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</si>
  <si>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</si>
  <si>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</si>
  <si>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</si>
  <si>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</si>
  <si>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</si>
  <si>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</si>
  <si>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</si>
  <si>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</si>
  <si>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</si>
  <si>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</si>
  <si>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</si>
  <si>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</si>
  <si>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</si>
  <si>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</si>
  <si>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</si>
  <si>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</si>
  <si>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</si>
  <si>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</si>
  <si>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</si>
  <si>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</si>
  <si>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</si>
  <si>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</si>
  <si>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</si>
  <si>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</si>
  <si>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</si>
  <si>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</si>
  <si>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</si>
  <si>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</si>
  <si>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</si>
  <si>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</si>
  <si>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</si>
  <si>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</si>
  <si>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</si>
  <si>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2050101</t>
  </si>
  <si>
    <t>　　行政运行</t>
  </si>
  <si>
    <t>2050102</t>
  </si>
  <si>
    <t>　　一般行政管理事务</t>
  </si>
  <si>
    <t>2050201</t>
  </si>
  <si>
    <t>　　学前教育</t>
  </si>
  <si>
    <t>2050202</t>
  </si>
  <si>
    <t>　　小学教育</t>
  </si>
  <si>
    <t>2050203</t>
  </si>
  <si>
    <t>　　初中教育</t>
  </si>
  <si>
    <t>2050204</t>
  </si>
  <si>
    <t>　　高中教育</t>
  </si>
  <si>
    <t>2050302</t>
  </si>
  <si>
    <t>　　中等职业教育</t>
  </si>
  <si>
    <t>2050799</t>
  </si>
  <si>
    <t>　　其他特殊教育支出</t>
  </si>
  <si>
    <t>2050899</t>
  </si>
  <si>
    <t>　　其他进修及培训</t>
  </si>
  <si>
    <t>2070306</t>
  </si>
  <si>
    <t>　　体育训练</t>
  </si>
  <si>
    <t>2080502</t>
  </si>
  <si>
    <t>　　事业单位离退休</t>
  </si>
  <si>
    <t>2080503</t>
  </si>
  <si>
    <t>　　离退休人员管理机构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</si>
  <si>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</si>
  <si>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</si>
  <si>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</si>
  <si>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</si>
  <si>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</si>
  <si>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其他行政事业单位养老保险</t>
  </si>
  <si>
    <t>2101102</t>
  </si>
  <si>
    <t>　　事业单位医疗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</si>
  <si>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</si>
  <si>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</si>
  <si>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</si>
  <si>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</si>
  <si>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</si>
  <si>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</si>
  <si>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2296003</t>
  </si>
  <si>
    <t>　　用于体育事业的彩票公益金支出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</si>
  <si>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</si>
  <si>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</si>
  <si>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</si>
  <si>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</si>
  <si>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</si>
  <si>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</si>
  <si>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</si>
  <si>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</si>
  <si>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</si>
  <si>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</si>
  <si>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</si>
  <si>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</si>
  <si>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</si>
  <si>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</si>
  <si>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</si>
  <si>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</si>
  <si>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</si>
  <si>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</si>
  <si>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</si>
  <si>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</si>
  <si>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</si>
  <si>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</si>
  <si>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</si>
  <si>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</si>
  <si>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</si>
  <si>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</si>
  <si>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</si>
  <si>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</si>
  <si>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</si>
  <si>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</si>
  <si>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</si>
  <si>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</si>
  <si>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</si>
  <si>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</si>
  <si>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</si>
  <si>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</si>
  <si>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</si>
  <si>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</si>
  <si>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</si>
  <si>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</si>
  <si>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</si>
  <si>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</si>
  <si>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</si>
  <si>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</si>
  <si>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</si>
  <si>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</si>
  <si>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</si>
  <si>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</si>
  <si>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</si>
  <si>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</si>
  <si>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</si>
  <si>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</si>
  <si>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</si>
  <si>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</si>
  <si>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</si>
  <si>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</si>
  <si>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</si>
  <si>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</si>
  <si>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</si>
  <si>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</si>
  <si>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</si>
  <si>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</si>
  <si>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</si>
  <si>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</si>
  <si>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</si>
  <si>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</si>
  <si>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</si>
  <si>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</si>
  <si>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</si>
  <si>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</si>
  <si>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</si>
  <si>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</si>
  <si>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</si>
  <si>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</si>
  <si>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</si>
  <si>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</si>
  <si>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</si>
  <si>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</si>
  <si>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</si>
  <si>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</si>
  <si>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</si>
  <si>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</si>
  <si>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</si>
  <si>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</si>
  <si>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</si>
  <si>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</si>
  <si>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</si>
  <si>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</si>
  <si>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</si>
  <si>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</si>
  <si>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</si>
  <si>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</si>
  <si>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</si>
  <si>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</si>
  <si>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</si>
  <si>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</si>
  <si>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</si>
  <si>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</si>
  <si>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</si>
  <si>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</si>
  <si>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</si>
  <si>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</si>
  <si>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</si>
  <si>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</si>
  <si>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</si>
  <si>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</si>
  <si>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</si>
  <si>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</si>
  <si>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</si>
  <si>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</si>
  <si>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</si>
  <si>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</si>
  <si>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</si>
  <si>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</si>
  <si>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</si>
  <si>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</si>
  <si>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</si>
  <si>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</si>
  <si>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</si>
  <si>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</si>
  <si>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</si>
  <si>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</si>
  <si>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</si>
  <si>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</si>
  <si>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</si>
  <si>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</si>
  <si>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</si>
  <si>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</si>
  <si>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</si>
  <si>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</si>
  <si>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</si>
  <si>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</si>
  <si>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</si>
  <si>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</si>
  <si>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</si>
  <si>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</si>
  <si>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</si>
  <si>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</si>
  <si>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</si>
  <si>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</si>
  <si>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</si>
  <si>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</si>
  <si>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</si>
  <si>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</si>
  <si>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</si>
  <si>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</si>
  <si>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</si>
  <si>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</si>
  <si>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</si>
  <si>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</si>
  <si>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</si>
  <si>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</si>
  <si>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</si>
  <si>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</si>
  <si>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</si>
  <si>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</si>
  <si>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</si>
  <si>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</si>
  <si>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</si>
  <si>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</si>
  <si>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</si>
  <si>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</si>
  <si>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</si>
  <si>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</si>
  <si>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</si>
  <si>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</si>
  <si>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</si>
  <si>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</si>
  <si>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</si>
  <si>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</si>
  <si>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</si>
  <si>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</si>
  <si>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</si>
  <si>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</si>
  <si>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</si>
  <si>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</si>
  <si>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</si>
  <si>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</si>
  <si>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</si>
  <si>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</si>
  <si>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</si>
  <si>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</si>
  <si>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</si>
  <si>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</si>
  <si>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</si>
  <si>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</si>
  <si>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</si>
  <si>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</si>
  <si>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</si>
  <si>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</si>
  <si>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</si>
  <si>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</si>
  <si>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行政运行</t>
  </si>
  <si>
    <t>一般行政管理事务</t>
  </si>
  <si>
    <t>学前教育</t>
  </si>
  <si>
    <t>小学教育</t>
  </si>
  <si>
    <t>初中教育</t>
  </si>
  <si>
    <t>高中教育</t>
  </si>
  <si>
    <t>中等职业教育</t>
  </si>
  <si>
    <t>其他特殊教育支出</t>
  </si>
  <si>
    <t>其他进修及培训</t>
  </si>
  <si>
    <t>体育训练</t>
  </si>
  <si>
    <t>事业单位离退休</t>
  </si>
  <si>
    <t>离退休人员管理机构</t>
  </si>
  <si>
    <t>机关事业单位基本养老保险缴费支出</t>
  </si>
  <si>
    <t>机关事业单位职业年金缴费支出</t>
  </si>
  <si>
    <t>其他行政事业单位养老保险</t>
  </si>
  <si>
    <t>事业单位医疗</t>
  </si>
  <si>
    <t>公务员医疗补助</t>
  </si>
  <si>
    <t>购房补贴</t>
  </si>
  <si>
    <t>用于体育事业的彩票公益金支出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</si>
  <si>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</si>
  <si>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</si>
  <si>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</si>
  <si>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</si>
  <si>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</si>
  <si>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</si>
  <si>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</si>
  <si>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　2050302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</si>
</sst>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6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sz val="11"/>
      <color indexed="8"/>
      <name val="Calibri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Calibri"/>
      <family val="2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/>
    </xf>
    <xf numFmtId="176" fontId="54" fillId="0" borderId="0" xfId="0" applyNumberFormat="1" applyFont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7" fontId="8" fillId="0" borderId="13" xfId="0" applyNumberFormat="1" applyFont="1" applyBorder="1" applyAlignment="1" applyProtection="1">
      <alignment horizontal="left" vertical="center"/>
      <protection/>
    </xf>
    <xf numFmtId="176" fontId="55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76" fontId="57" fillId="0" borderId="15" xfId="0" applyNumberFormat="1" applyFont="1" applyFill="1" applyBorder="1" applyAlignment="1">
      <alignment horizontal="center" vertical="center" wrapText="1"/>
    </xf>
    <xf numFmtId="176" fontId="57" fillId="0" borderId="15" xfId="0" applyNumberFormat="1" applyFont="1" applyBorder="1" applyAlignment="1">
      <alignment horizontal="center" vertical="center" wrapText="1"/>
    </xf>
    <xf numFmtId="176" fontId="57" fillId="0" borderId="16" xfId="0" applyNumberFormat="1" applyFont="1" applyFill="1" applyBorder="1" applyAlignment="1">
      <alignment horizontal="center" vertical="center" wrapText="1"/>
    </xf>
    <xf numFmtId="176" fontId="57" fillId="0" borderId="1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58" fillId="0" borderId="10" xfId="0" applyNumberFormat="1" applyFont="1" applyFill="1" applyBorder="1" applyAlignment="1">
      <alignment horizontal="right" vertical="center" wrapText="1"/>
    </xf>
    <xf numFmtId="177" fontId="9" fillId="0" borderId="13" xfId="0" applyNumberFormat="1" applyFont="1" applyBorder="1" applyAlignment="1" applyProtection="1">
      <alignment horizontal="left" vertical="center"/>
      <protection/>
    </xf>
    <xf numFmtId="176" fontId="58" fillId="0" borderId="10" xfId="0" applyNumberFormat="1" applyFont="1" applyBorder="1" applyAlignment="1">
      <alignment horizontal="right" vertical="center" wrapText="1"/>
    </xf>
    <xf numFmtId="177" fontId="9" fillId="0" borderId="17" xfId="0" applyNumberFormat="1" applyFont="1" applyBorder="1" applyAlignment="1" applyProtection="1">
      <alignment horizontal="left" vertical="center"/>
      <protection/>
    </xf>
    <xf numFmtId="177" fontId="9" fillId="0" borderId="18" xfId="0" applyNumberFormat="1" applyFont="1" applyBorder="1" applyAlignment="1" applyProtection="1">
      <alignment horizontal="left" vertical="center"/>
      <protection/>
    </xf>
    <xf numFmtId="177" fontId="9" fillId="0" borderId="10" xfId="0" applyNumberFormat="1" applyFont="1" applyBorder="1" applyAlignment="1" applyProtection="1">
      <alignment horizontal="left" vertical="center"/>
      <protection/>
    </xf>
    <xf numFmtId="177" fontId="9" fillId="0" borderId="11" xfId="0" applyNumberFormat="1" applyFont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59" fillId="0" borderId="0" xfId="0" applyNumberFormat="1" applyFont="1" applyFill="1" applyAlignment="1">
      <alignment vertical="center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left" vertical="center" wrapText="1"/>
    </xf>
    <xf numFmtId="176" fontId="57" fillId="0" borderId="10" xfId="0" applyNumberFormat="1" applyFont="1" applyFill="1" applyBorder="1" applyAlignment="1">
      <alignment vertical="center" wrapText="1"/>
    </xf>
    <xf numFmtId="176" fontId="60" fillId="0" borderId="10" xfId="0" applyNumberFormat="1" applyFont="1" applyFill="1" applyBorder="1" applyAlignment="1">
      <alignment vertical="center" wrapText="1"/>
    </xf>
    <xf numFmtId="176" fontId="5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176" fontId="57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Fill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center" vertical="center" wrapText="1"/>
    </xf>
    <xf numFmtId="178" fontId="62" fillId="0" borderId="10" xfId="0" applyNumberFormat="1" applyFont="1" applyFill="1" applyBorder="1" applyAlignment="1">
      <alignment horizontal="right" vertical="center" wrapText="1"/>
    </xf>
    <xf numFmtId="10" fontId="1" fillId="0" borderId="16" xfId="0" applyNumberFormat="1" applyFont="1" applyFill="1" applyBorder="1" applyAlignment="1">
      <alignment horizontal="right" vertical="center" wrapText="1"/>
    </xf>
    <xf numFmtId="178" fontId="55" fillId="0" borderId="12" xfId="0" applyNumberFormat="1" applyFont="1" applyFill="1" applyBorder="1" applyAlignment="1">
      <alignment horizontal="right" vertical="center" wrapText="1"/>
    </xf>
    <xf numFmtId="10" fontId="12" fillId="0" borderId="10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 vertical="center"/>
    </xf>
    <xf numFmtId="176" fontId="59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176" fontId="4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6" fillId="0" borderId="13" xfId="0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0" fontId="16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176" fontId="13" fillId="0" borderId="17" xfId="0" applyNumberFormat="1" applyFont="1" applyBorder="1" applyAlignment="1" applyProtection="1">
      <alignment horizontal="right" vertical="center"/>
      <protection/>
    </xf>
    <xf numFmtId="0" fontId="4" fillId="0" borderId="13" xfId="0" applyNumberFormat="1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176" fontId="13" fillId="0" borderId="10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176" fontId="9" fillId="0" borderId="22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horizontal="right" vertical="center"/>
      <protection/>
    </xf>
    <xf numFmtId="176" fontId="13" fillId="0" borderId="22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8" fontId="55" fillId="0" borderId="12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77" fontId="9" fillId="0" borderId="13" xfId="0" applyNumberFormat="1" applyFont="1" applyBorder="1" applyAlignment="1" applyProtection="1">
      <alignment horizontal="center" vertical="center"/>
      <protection/>
    </xf>
    <xf numFmtId="176" fontId="55" fillId="0" borderId="10" xfId="0" applyNumberFormat="1" applyFont="1" applyFill="1" applyBorder="1" applyAlignment="1">
      <alignment horizontal="center" vertical="center"/>
    </xf>
    <xf numFmtId="10" fontId="12" fillId="0" borderId="10" xfId="0" applyNumberFormat="1" applyFont="1" applyFill="1" applyBorder="1" applyAlignment="1">
      <alignment horizontal="center" vertical="center" wrapText="1"/>
    </xf>
    <xf numFmtId="177" fontId="9" fillId="0" borderId="17" xfId="0" applyNumberFormat="1" applyFont="1" applyBorder="1" applyAlignment="1" applyProtection="1">
      <alignment horizontal="center" vertical="center"/>
      <protection/>
    </xf>
    <xf numFmtId="176" fontId="5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176" fontId="59" fillId="0" borderId="0" xfId="0" applyNumberFormat="1" applyFont="1" applyFill="1" applyBorder="1" applyAlignment="1">
      <alignment horizontal="right" vertical="center"/>
    </xf>
    <xf numFmtId="176" fontId="63" fillId="0" borderId="0" xfId="0" applyNumberFormat="1" applyFont="1" applyFill="1" applyBorder="1" applyAlignment="1">
      <alignment horizontal="right"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 applyProtection="1">
      <alignment horizontal="center" vertical="center" wrapText="1"/>
      <protection/>
    </xf>
    <xf numFmtId="176" fontId="16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right" vertical="center"/>
    </xf>
    <xf numFmtId="176" fontId="55" fillId="0" borderId="15" xfId="0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 applyProtection="1">
      <alignment horizontal="center" vertical="center" wrapText="1"/>
      <protection/>
    </xf>
    <xf numFmtId="176" fontId="16" fillId="0" borderId="16" xfId="0" applyNumberFormat="1" applyFont="1" applyFill="1" applyBorder="1" applyAlignment="1" applyProtection="1">
      <alignment horizontal="center" vertical="center" wrapText="1"/>
      <protection/>
    </xf>
    <xf numFmtId="176" fontId="59" fillId="0" borderId="0" xfId="0" applyNumberFormat="1" applyFont="1" applyFill="1" applyAlignment="1">
      <alignment horizontal="right" vertical="center"/>
    </xf>
    <xf numFmtId="176" fontId="63" fillId="0" borderId="0" xfId="0" applyNumberFormat="1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left" vertical="center" wrapText="1"/>
    </xf>
    <xf numFmtId="176" fontId="9" fillId="0" borderId="13" xfId="0" applyNumberFormat="1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>
      <alignment horizontal="left" vertical="center" wrapText="1"/>
    </xf>
    <xf numFmtId="176" fontId="16" fillId="0" borderId="13" xfId="0" applyNumberFormat="1" applyFont="1" applyFill="1" applyBorder="1" applyAlignment="1">
      <alignment horizontal="right" vertical="center" wrapText="1"/>
    </xf>
    <xf numFmtId="176" fontId="16" fillId="0" borderId="13" xfId="0" applyNumberFormat="1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176" fontId="16" fillId="0" borderId="20" xfId="0" applyNumberFormat="1" applyFont="1" applyFill="1" applyBorder="1" applyAlignment="1">
      <alignment horizontal="right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84"/>
      <c r="C1" s="184"/>
      <c r="D1" s="184"/>
      <c r="E1" s="184"/>
      <c r="F1" s="184"/>
      <c r="G1" s="184"/>
      <c r="H1" s="184"/>
      <c r="I1" s="184"/>
      <c r="J1" s="184"/>
    </row>
    <row r="2" spans="2:10" ht="164.25" customHeight="1">
      <c r="B2" s="185" t="s">
        <v>0</v>
      </c>
      <c r="C2" s="186"/>
      <c r="D2" s="186"/>
      <c r="E2" s="186"/>
      <c r="F2" s="186"/>
      <c r="G2" s="186"/>
      <c r="H2" s="186"/>
      <c r="I2" s="186"/>
      <c r="J2" s="187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C15" sqref="C15"/>
    </sheetView>
  </sheetViews>
  <sheetFormatPr defaultColWidth="9.00390625" defaultRowHeight="14.25"/>
  <cols>
    <col min="1" max="3" width="10.375" style="42" bestFit="1" customWidth="1"/>
    <col min="4" max="4" width="9.00390625" style="42" customWidth="1"/>
    <col min="5" max="5" width="6.125" style="42" customWidth="1"/>
    <col min="6" max="6" width="12.00390625" style="42" customWidth="1"/>
    <col min="7" max="7" width="11.875" style="42" customWidth="1"/>
    <col min="8" max="8" width="8.375" style="42" customWidth="1"/>
    <col min="9" max="9" width="10.375" style="42" customWidth="1"/>
    <col min="10" max="10" width="7.125" style="42" customWidth="1"/>
    <col min="11" max="11" width="6.625" style="42" customWidth="1"/>
    <col min="12" max="12" width="5.50390625" style="42" customWidth="1"/>
    <col min="13" max="14" width="9.00390625" style="42" customWidth="1"/>
    <col min="15" max="15" width="7.50390625" style="42" customWidth="1"/>
    <col min="16" max="16" width="6.875" style="42" customWidth="1"/>
    <col min="17" max="17" width="12.75390625" style="4" customWidth="1"/>
    <col min="18" max="16384" width="9.00390625" style="4" customWidth="1"/>
  </cols>
  <sheetData>
    <row r="1" ht="14.25">
      <c r="A1" s="42" t="s">
        <v>260</v>
      </c>
    </row>
    <row r="2" spans="1:17" s="39" customFormat="1" ht="28.5" customHeight="1">
      <c r="A2" s="43" t="s">
        <v>261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50"/>
    </row>
    <row r="3" spans="1:17" s="40" customFormat="1" ht="23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9" t="s">
        <v>3</v>
      </c>
      <c r="P3" s="49"/>
      <c r="Q3" s="51"/>
    </row>
    <row r="4" spans="1:17" s="40" customFormat="1" ht="15" customHeight="1">
      <c r="A4" s="45" t="s">
        <v>240</v>
      </c>
      <c r="B4" s="45" t="s">
        <v>262</v>
      </c>
      <c r="C4" s="45"/>
      <c r="D4" s="45"/>
      <c r="E4" s="45" t="s">
        <v>263</v>
      </c>
      <c r="F4" s="45"/>
      <c r="G4" s="45"/>
      <c r="H4" s="45" t="s">
        <v>264</v>
      </c>
      <c r="I4" s="45" t="s">
        <v>265</v>
      </c>
      <c r="J4" s="45" t="s">
        <v>266</v>
      </c>
      <c r="K4" s="45" t="s">
        <v>267</v>
      </c>
      <c r="L4" s="45" t="s">
        <v>268</v>
      </c>
      <c r="M4" s="45"/>
      <c r="N4" s="45"/>
      <c r="O4" s="45" t="s">
        <v>269</v>
      </c>
      <c r="P4" s="45" t="s">
        <v>270</v>
      </c>
      <c r="Q4" s="52"/>
    </row>
    <row r="5" spans="1:17" s="40" customFormat="1" ht="24.75" customHeight="1">
      <c r="A5" s="45"/>
      <c r="B5" s="45" t="s">
        <v>9</v>
      </c>
      <c r="C5" s="45" t="s">
        <v>271</v>
      </c>
      <c r="D5" s="45" t="s">
        <v>272</v>
      </c>
      <c r="E5" s="45" t="s">
        <v>9</v>
      </c>
      <c r="F5" s="46" t="s">
        <v>273</v>
      </c>
      <c r="G5" s="46"/>
      <c r="H5" s="45"/>
      <c r="I5" s="45"/>
      <c r="J5" s="45"/>
      <c r="K5" s="45"/>
      <c r="L5" s="45" t="s">
        <v>9</v>
      </c>
      <c r="M5" s="45" t="s">
        <v>274</v>
      </c>
      <c r="N5" s="45" t="s">
        <v>275</v>
      </c>
      <c r="O5" s="45"/>
      <c r="P5" s="45"/>
      <c r="Q5" s="52"/>
    </row>
    <row r="6" spans="1:17" s="41" customFormat="1" ht="39" customHeight="1">
      <c r="A6" s="45"/>
      <c r="B6" s="45"/>
      <c r="C6" s="45"/>
      <c r="D6" s="45"/>
      <c r="E6" s="45"/>
      <c r="F6" s="45" t="s">
        <v>276</v>
      </c>
      <c r="G6" s="45" t="s">
        <v>47</v>
      </c>
      <c r="H6" s="45"/>
      <c r="I6" s="45"/>
      <c r="J6" s="45"/>
      <c r="K6" s="45"/>
      <c r="L6" s="45"/>
      <c r="M6" s="45"/>
      <c r="N6" s="45"/>
      <c r="O6" s="45"/>
      <c r="P6" s="45"/>
      <c r="Q6" s="52"/>
    </row>
    <row r="7" spans="1:17" s="41" customFormat="1" ht="14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52"/>
    </row>
    <row r="8" spans="1:17" s="41" customFormat="1" ht="24.75" customHeight="1">
      <c r="A8" s="47">
        <f>B8+E8+H8+I8+J8+K8+L8+O8+P8</f>
        <v>34610.31</v>
      </c>
      <c r="B8" s="47">
        <f>C8+D8</f>
        <v>34610.31</v>
      </c>
      <c r="C8" s="47">
        <v>34253.31</v>
      </c>
      <c r="D8" s="47">
        <v>357</v>
      </c>
      <c r="E8" s="47">
        <f>F8+G8</f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7">
        <f>M8+N8</f>
        <v>0</v>
      </c>
      <c r="M8" s="48">
        <v>0</v>
      </c>
      <c r="N8" s="48">
        <v>0</v>
      </c>
      <c r="O8" s="48">
        <v>0</v>
      </c>
      <c r="P8" s="48">
        <v>0</v>
      </c>
      <c r="Q8" s="52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G6:G7"/>
    <mergeCell ref="H4:H7"/>
    <mergeCell ref="I4:I7"/>
    <mergeCell ref="J4:J7"/>
    <mergeCell ref="K4:K7"/>
    <mergeCell ref="L5:L7"/>
    <mergeCell ref="M5:M7"/>
    <mergeCell ref="N5:N7"/>
    <mergeCell ref="O4:O7"/>
    <mergeCell ref="P4:P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8">
      <selection activeCell="M8" sqref="M8"/>
    </sheetView>
  </sheetViews>
  <sheetFormatPr defaultColWidth="9.00390625" defaultRowHeight="14.25"/>
  <cols>
    <col min="2" max="2" width="27.875" style="0" customWidth="1"/>
    <col min="3" max="3" width="13.50390625" style="6" customWidth="1"/>
    <col min="4" max="4" width="9.00390625" style="6" customWidth="1"/>
    <col min="5" max="5" width="8.875" style="6" customWidth="1"/>
    <col min="6" max="6" width="11.375" style="6" customWidth="1"/>
    <col min="7" max="7" width="15.625" style="6" customWidth="1"/>
    <col min="8" max="8" width="18.75390625" style="6" customWidth="1"/>
    <col min="9" max="9" width="10.375" style="6" customWidth="1"/>
    <col min="10" max="11" width="9.00390625" style="6" customWidth="1"/>
  </cols>
  <sheetData>
    <row r="1" ht="14.25">
      <c r="A1" t="s">
        <v>277</v>
      </c>
    </row>
    <row r="2" spans="3:11" s="1" customFormat="1" ht="36.75" customHeight="1">
      <c r="C2" s="23"/>
      <c r="D2" s="24" t="s">
        <v>278</v>
      </c>
      <c r="E2" s="24"/>
      <c r="F2" s="24"/>
      <c r="G2" s="24"/>
      <c r="H2" s="24"/>
      <c r="I2" s="23"/>
      <c r="J2" s="23"/>
      <c r="K2" s="23"/>
    </row>
    <row r="3" ht="27" customHeight="1">
      <c r="I3" s="6" t="s">
        <v>3</v>
      </c>
    </row>
    <row r="5" spans="1:11" s="22" customFormat="1" ht="27" customHeight="1">
      <c r="A5" s="25" t="s">
        <v>43</v>
      </c>
      <c r="B5" s="25"/>
      <c r="C5" s="26" t="s">
        <v>241</v>
      </c>
      <c r="D5" s="26" t="s">
        <v>279</v>
      </c>
      <c r="E5" s="26" t="s">
        <v>280</v>
      </c>
      <c r="F5" s="26" t="s">
        <v>281</v>
      </c>
      <c r="G5" s="27" t="s">
        <v>282</v>
      </c>
      <c r="H5" s="27" t="s">
        <v>283</v>
      </c>
      <c r="I5" s="27" t="s">
        <v>284</v>
      </c>
      <c r="J5" s="27" t="s">
        <v>285</v>
      </c>
      <c r="K5" s="27" t="s">
        <v>286</v>
      </c>
    </row>
    <row r="6" spans="1:11" s="22" customFormat="1" ht="14.25">
      <c r="A6" s="25" t="s">
        <v>48</v>
      </c>
      <c r="B6" s="25" t="s">
        <v>49</v>
      </c>
      <c r="C6" s="28"/>
      <c r="D6" s="28"/>
      <c r="E6" s="28"/>
      <c r="F6" s="28"/>
      <c r="G6" s="29"/>
      <c r="H6" s="29"/>
      <c r="I6" s="29"/>
      <c r="J6" s="29"/>
      <c r="K6" s="29"/>
    </row>
    <row r="7" spans="1:11" ht="24.75" customHeight="1">
      <c r="A7" s="30" t="s">
        <v>54</v>
      </c>
      <c r="B7" s="31"/>
      <c r="C7" s="32">
        <f aca="true" t="shared" si="0" ref="C7:K7">SUM(C8:C27)</f>
        <v>34610.310000000005</v>
      </c>
      <c r="D7" s="32">
        <f t="shared" si="0"/>
        <v>0</v>
      </c>
      <c r="E7" s="32">
        <f t="shared" si="0"/>
        <v>34610.310000000005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</row>
    <row r="8" spans="1:11" ht="24.75" customHeight="1">
      <c r="A8" s="33" t="s">
        <v>55</v>
      </c>
      <c r="B8" s="33" t="s">
        <v>287</v>
      </c>
      <c r="C8" s="32">
        <f aca="true" t="shared" si="1" ref="C8:C27">SUM(D8:K8)</f>
        <v>527.35</v>
      </c>
      <c r="D8" s="32">
        <f aca="true" t="shared" si="2" ref="D8:D27">SUM(D9:D28)</f>
        <v>0</v>
      </c>
      <c r="E8" s="34">
        <v>527.35</v>
      </c>
      <c r="F8" s="32">
        <f aca="true" t="shared" si="3" ref="F8:K8">SUM(F9:F28)</f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</row>
    <row r="9" spans="1:11" ht="24.75" customHeight="1">
      <c r="A9" s="33" t="s">
        <v>57</v>
      </c>
      <c r="B9" s="33" t="s">
        <v>288</v>
      </c>
      <c r="C9" s="32">
        <f t="shared" si="1"/>
        <v>85</v>
      </c>
      <c r="D9" s="32">
        <f t="shared" si="2"/>
        <v>0</v>
      </c>
      <c r="E9" s="34">
        <v>85</v>
      </c>
      <c r="F9" s="32">
        <f aca="true" t="shared" si="4" ref="F9:K9">SUM(F10:F29)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</row>
    <row r="10" spans="1:11" ht="24.75" customHeight="1">
      <c r="A10" s="33" t="s">
        <v>59</v>
      </c>
      <c r="B10" s="33" t="s">
        <v>289</v>
      </c>
      <c r="C10" s="32">
        <f t="shared" si="1"/>
        <v>1736.92</v>
      </c>
      <c r="D10" s="32">
        <f t="shared" si="2"/>
        <v>0</v>
      </c>
      <c r="E10" s="34">
        <v>1736.92</v>
      </c>
      <c r="F10" s="32">
        <f aca="true" t="shared" si="5" ref="F10:K10">SUM(F11:F30)</f>
        <v>0</v>
      </c>
      <c r="G10" s="32">
        <f t="shared" si="5"/>
        <v>0</v>
      </c>
      <c r="H10" s="32">
        <f t="shared" si="5"/>
        <v>0</v>
      </c>
      <c r="I10" s="32">
        <f t="shared" si="5"/>
        <v>0</v>
      </c>
      <c r="J10" s="32">
        <f t="shared" si="5"/>
        <v>0</v>
      </c>
      <c r="K10" s="32">
        <f t="shared" si="5"/>
        <v>0</v>
      </c>
    </row>
    <row r="11" spans="1:11" ht="24.75" customHeight="1">
      <c r="A11" s="33" t="s">
        <v>61</v>
      </c>
      <c r="B11" s="33" t="s">
        <v>290</v>
      </c>
      <c r="C11" s="32">
        <f t="shared" si="1"/>
        <v>11143.04</v>
      </c>
      <c r="D11" s="32">
        <f t="shared" si="2"/>
        <v>0</v>
      </c>
      <c r="E11" s="34">
        <v>11143.04</v>
      </c>
      <c r="F11" s="32">
        <f aca="true" t="shared" si="6" ref="F11:K11">SUM(F12:F31)</f>
        <v>0</v>
      </c>
      <c r="G11" s="32">
        <f t="shared" si="6"/>
        <v>0</v>
      </c>
      <c r="H11" s="32">
        <f t="shared" si="6"/>
        <v>0</v>
      </c>
      <c r="I11" s="32">
        <f t="shared" si="6"/>
        <v>0</v>
      </c>
      <c r="J11" s="32">
        <f t="shared" si="6"/>
        <v>0</v>
      </c>
      <c r="K11" s="32">
        <f t="shared" si="6"/>
        <v>0</v>
      </c>
    </row>
    <row r="12" spans="1:11" ht="24.75" customHeight="1">
      <c r="A12" s="33" t="s">
        <v>63</v>
      </c>
      <c r="B12" s="33" t="s">
        <v>291</v>
      </c>
      <c r="C12" s="32">
        <f t="shared" si="1"/>
        <v>5867.61</v>
      </c>
      <c r="D12" s="32">
        <f t="shared" si="2"/>
        <v>0</v>
      </c>
      <c r="E12" s="34">
        <v>5867.61</v>
      </c>
      <c r="F12" s="32">
        <f aca="true" t="shared" si="7" ref="F12:K12">SUM(F13:F32)</f>
        <v>0</v>
      </c>
      <c r="G12" s="32">
        <f t="shared" si="7"/>
        <v>0</v>
      </c>
      <c r="H12" s="32">
        <f t="shared" si="7"/>
        <v>0</v>
      </c>
      <c r="I12" s="32">
        <f t="shared" si="7"/>
        <v>0</v>
      </c>
      <c r="J12" s="32">
        <f t="shared" si="7"/>
        <v>0</v>
      </c>
      <c r="K12" s="32">
        <f t="shared" si="7"/>
        <v>0</v>
      </c>
    </row>
    <row r="13" spans="1:11" ht="24.75" customHeight="1">
      <c r="A13" s="33" t="s">
        <v>65</v>
      </c>
      <c r="B13" s="33" t="s">
        <v>292</v>
      </c>
      <c r="C13" s="32">
        <f t="shared" si="1"/>
        <v>3125.99</v>
      </c>
      <c r="D13" s="32">
        <f t="shared" si="2"/>
        <v>0</v>
      </c>
      <c r="E13" s="34">
        <v>3125.99</v>
      </c>
      <c r="F13" s="32">
        <f aca="true" t="shared" si="8" ref="F13:K13">SUM(F14:F33)</f>
        <v>0</v>
      </c>
      <c r="G13" s="32">
        <f t="shared" si="8"/>
        <v>0</v>
      </c>
      <c r="H13" s="32">
        <f t="shared" si="8"/>
        <v>0</v>
      </c>
      <c r="I13" s="32">
        <f t="shared" si="8"/>
        <v>0</v>
      </c>
      <c r="J13" s="32">
        <f t="shared" si="8"/>
        <v>0</v>
      </c>
      <c r="K13" s="32">
        <f t="shared" si="8"/>
        <v>0</v>
      </c>
    </row>
    <row r="14" spans="1:11" ht="24.75" customHeight="1">
      <c r="A14" s="33" t="s">
        <v>67</v>
      </c>
      <c r="B14" s="33" t="s">
        <v>293</v>
      </c>
      <c r="C14" s="32">
        <f t="shared" si="1"/>
        <v>1131.5</v>
      </c>
      <c r="D14" s="32">
        <f t="shared" si="2"/>
        <v>0</v>
      </c>
      <c r="E14" s="34">
        <v>1131.5</v>
      </c>
      <c r="F14" s="32">
        <f aca="true" t="shared" si="9" ref="F14:K14">SUM(F15:F34)</f>
        <v>0</v>
      </c>
      <c r="G14" s="32">
        <f t="shared" si="9"/>
        <v>0</v>
      </c>
      <c r="H14" s="32">
        <f t="shared" si="9"/>
        <v>0</v>
      </c>
      <c r="I14" s="32">
        <f t="shared" si="9"/>
        <v>0</v>
      </c>
      <c r="J14" s="32">
        <f t="shared" si="9"/>
        <v>0</v>
      </c>
      <c r="K14" s="32">
        <f t="shared" si="9"/>
        <v>0</v>
      </c>
    </row>
    <row r="15" spans="1:11" ht="24.75" customHeight="1">
      <c r="A15" s="33" t="s">
        <v>69</v>
      </c>
      <c r="B15" s="33" t="s">
        <v>294</v>
      </c>
      <c r="C15" s="32">
        <f t="shared" si="1"/>
        <v>73.2</v>
      </c>
      <c r="D15" s="32">
        <f t="shared" si="2"/>
        <v>0</v>
      </c>
      <c r="E15" s="34">
        <v>73.2</v>
      </c>
      <c r="F15" s="32">
        <f aca="true" t="shared" si="10" ref="F15:K15">SUM(F16:F35)</f>
        <v>0</v>
      </c>
      <c r="G15" s="32">
        <f t="shared" si="10"/>
        <v>0</v>
      </c>
      <c r="H15" s="32">
        <f t="shared" si="10"/>
        <v>0</v>
      </c>
      <c r="I15" s="32">
        <f t="shared" si="10"/>
        <v>0</v>
      </c>
      <c r="J15" s="32">
        <f t="shared" si="10"/>
        <v>0</v>
      </c>
      <c r="K15" s="32">
        <f t="shared" si="10"/>
        <v>0</v>
      </c>
    </row>
    <row r="16" spans="1:11" ht="24.75" customHeight="1">
      <c r="A16" s="33" t="s">
        <v>71</v>
      </c>
      <c r="B16" s="33" t="s">
        <v>295</v>
      </c>
      <c r="C16" s="32">
        <f t="shared" si="1"/>
        <v>798.62</v>
      </c>
      <c r="D16" s="32">
        <f t="shared" si="2"/>
        <v>0</v>
      </c>
      <c r="E16" s="34">
        <v>798.62</v>
      </c>
      <c r="F16" s="32">
        <f aca="true" t="shared" si="11" ref="F16:K16">SUM(F17:F36)</f>
        <v>0</v>
      </c>
      <c r="G16" s="32">
        <f t="shared" si="11"/>
        <v>0</v>
      </c>
      <c r="H16" s="32">
        <f t="shared" si="11"/>
        <v>0</v>
      </c>
      <c r="I16" s="32">
        <f t="shared" si="11"/>
        <v>0</v>
      </c>
      <c r="J16" s="32">
        <f t="shared" si="11"/>
        <v>0</v>
      </c>
      <c r="K16" s="32">
        <f t="shared" si="11"/>
        <v>0</v>
      </c>
    </row>
    <row r="17" spans="1:11" ht="24.75" customHeight="1">
      <c r="A17" s="33" t="s">
        <v>73</v>
      </c>
      <c r="B17" s="33" t="s">
        <v>296</v>
      </c>
      <c r="C17" s="32">
        <f t="shared" si="1"/>
        <v>54</v>
      </c>
      <c r="D17" s="32">
        <f t="shared" si="2"/>
        <v>0</v>
      </c>
      <c r="E17" s="34">
        <v>54</v>
      </c>
      <c r="F17" s="32">
        <f aca="true" t="shared" si="12" ref="F17:K17">SUM(F18:F37)</f>
        <v>0</v>
      </c>
      <c r="G17" s="32">
        <f t="shared" si="12"/>
        <v>0</v>
      </c>
      <c r="H17" s="32">
        <f t="shared" si="12"/>
        <v>0</v>
      </c>
      <c r="I17" s="32">
        <f t="shared" si="12"/>
        <v>0</v>
      </c>
      <c r="J17" s="32">
        <f t="shared" si="12"/>
        <v>0</v>
      </c>
      <c r="K17" s="32">
        <f t="shared" si="12"/>
        <v>0</v>
      </c>
    </row>
    <row r="18" spans="1:11" ht="24.75" customHeight="1">
      <c r="A18" s="35" t="s">
        <v>75</v>
      </c>
      <c r="B18" s="35" t="s">
        <v>297</v>
      </c>
      <c r="C18" s="32">
        <f t="shared" si="1"/>
        <v>724.03</v>
      </c>
      <c r="D18" s="32">
        <f t="shared" si="2"/>
        <v>0</v>
      </c>
      <c r="E18" s="34">
        <v>724.03</v>
      </c>
      <c r="F18" s="32">
        <f aca="true" t="shared" si="13" ref="F18:K18">SUM(F19:F38)</f>
        <v>0</v>
      </c>
      <c r="G18" s="32">
        <f t="shared" si="13"/>
        <v>0</v>
      </c>
      <c r="H18" s="32">
        <f t="shared" si="13"/>
        <v>0</v>
      </c>
      <c r="I18" s="32">
        <f t="shared" si="13"/>
        <v>0</v>
      </c>
      <c r="J18" s="32">
        <f t="shared" si="13"/>
        <v>0</v>
      </c>
      <c r="K18" s="32">
        <f t="shared" si="13"/>
        <v>0</v>
      </c>
    </row>
    <row r="19" spans="1:11" ht="24.75" customHeight="1">
      <c r="A19" s="33" t="s">
        <v>77</v>
      </c>
      <c r="B19" s="35" t="s">
        <v>298</v>
      </c>
      <c r="C19" s="32">
        <f t="shared" si="1"/>
        <v>10.22</v>
      </c>
      <c r="D19" s="32">
        <f t="shared" si="2"/>
        <v>0</v>
      </c>
      <c r="E19" s="34">
        <v>10.22</v>
      </c>
      <c r="F19" s="32">
        <f aca="true" t="shared" si="14" ref="F19:K19">SUM(F20:F39)</f>
        <v>0</v>
      </c>
      <c r="G19" s="32">
        <f t="shared" si="14"/>
        <v>0</v>
      </c>
      <c r="H19" s="32">
        <f t="shared" si="14"/>
        <v>0</v>
      </c>
      <c r="I19" s="32">
        <f t="shared" si="14"/>
        <v>0</v>
      </c>
      <c r="J19" s="32">
        <f t="shared" si="14"/>
        <v>0</v>
      </c>
      <c r="K19" s="32">
        <f t="shared" si="14"/>
        <v>0</v>
      </c>
    </row>
    <row r="20" spans="1:11" ht="24.75" customHeight="1">
      <c r="A20" s="33" t="s">
        <v>79</v>
      </c>
      <c r="B20" s="33" t="s">
        <v>299</v>
      </c>
      <c r="C20" s="32">
        <f t="shared" si="1"/>
        <v>2139.43</v>
      </c>
      <c r="D20" s="32">
        <f t="shared" si="2"/>
        <v>0</v>
      </c>
      <c r="E20" s="34">
        <v>2139.43</v>
      </c>
      <c r="F20" s="32">
        <f aca="true" t="shared" si="15" ref="F20:K20">SUM(F21:F40)</f>
        <v>0</v>
      </c>
      <c r="G20" s="32">
        <f t="shared" si="15"/>
        <v>0</v>
      </c>
      <c r="H20" s="32">
        <f t="shared" si="15"/>
        <v>0</v>
      </c>
      <c r="I20" s="32">
        <f t="shared" si="15"/>
        <v>0</v>
      </c>
      <c r="J20" s="32">
        <f t="shared" si="15"/>
        <v>0</v>
      </c>
      <c r="K20" s="32">
        <f t="shared" si="15"/>
        <v>0</v>
      </c>
    </row>
    <row r="21" spans="1:11" ht="24.75" customHeight="1">
      <c r="A21" s="33" t="s">
        <v>81</v>
      </c>
      <c r="B21" s="33" t="s">
        <v>300</v>
      </c>
      <c r="C21" s="32">
        <f t="shared" si="1"/>
        <v>1089.35</v>
      </c>
      <c r="D21" s="32">
        <f t="shared" si="2"/>
        <v>0</v>
      </c>
      <c r="E21" s="34">
        <v>1089.35</v>
      </c>
      <c r="F21" s="32">
        <f aca="true" t="shared" si="16" ref="F21:K21">SUM(F22:F41)</f>
        <v>0</v>
      </c>
      <c r="G21" s="32">
        <f t="shared" si="16"/>
        <v>0</v>
      </c>
      <c r="H21" s="32">
        <f t="shared" si="16"/>
        <v>0</v>
      </c>
      <c r="I21" s="32">
        <f t="shared" si="16"/>
        <v>0</v>
      </c>
      <c r="J21" s="32">
        <f t="shared" si="16"/>
        <v>0</v>
      </c>
      <c r="K21" s="32">
        <f t="shared" si="16"/>
        <v>0</v>
      </c>
    </row>
    <row r="22" spans="1:11" ht="26.25" customHeight="1">
      <c r="A22" s="33" t="s">
        <v>83</v>
      </c>
      <c r="B22" s="33" t="s">
        <v>301</v>
      </c>
      <c r="C22" s="32">
        <f t="shared" si="1"/>
        <v>70.74</v>
      </c>
      <c r="D22" s="32">
        <f t="shared" si="2"/>
        <v>0</v>
      </c>
      <c r="E22" s="32">
        <v>70.74</v>
      </c>
      <c r="F22" s="32">
        <f aca="true" t="shared" si="17" ref="F22:K22">SUM(F23:F42)</f>
        <v>0</v>
      </c>
      <c r="G22" s="32">
        <f t="shared" si="17"/>
        <v>0</v>
      </c>
      <c r="H22" s="32">
        <f t="shared" si="17"/>
        <v>0</v>
      </c>
      <c r="I22" s="32">
        <f t="shared" si="17"/>
        <v>0</v>
      </c>
      <c r="J22" s="32">
        <f t="shared" si="17"/>
        <v>0</v>
      </c>
      <c r="K22" s="32">
        <f t="shared" si="17"/>
        <v>0</v>
      </c>
    </row>
    <row r="23" spans="1:11" ht="26.25" customHeight="1">
      <c r="A23" s="35" t="s">
        <v>85</v>
      </c>
      <c r="B23" s="36" t="s">
        <v>302</v>
      </c>
      <c r="C23" s="32">
        <f t="shared" si="1"/>
        <v>1095.3</v>
      </c>
      <c r="D23" s="32">
        <f t="shared" si="2"/>
        <v>0</v>
      </c>
      <c r="E23" s="32">
        <v>1095.3</v>
      </c>
      <c r="F23" s="32">
        <f aca="true" t="shared" si="18" ref="F23:K23">SUM(F24:F43)</f>
        <v>0</v>
      </c>
      <c r="G23" s="32">
        <f t="shared" si="18"/>
        <v>0</v>
      </c>
      <c r="H23" s="32">
        <f t="shared" si="18"/>
        <v>0</v>
      </c>
      <c r="I23" s="32">
        <f t="shared" si="18"/>
        <v>0</v>
      </c>
      <c r="J23" s="32">
        <f t="shared" si="18"/>
        <v>0</v>
      </c>
      <c r="K23" s="32">
        <f t="shared" si="18"/>
        <v>0</v>
      </c>
    </row>
    <row r="24" spans="1:11" ht="26.25" customHeight="1">
      <c r="A24" s="37" t="s">
        <v>87</v>
      </c>
      <c r="B24" s="38" t="s">
        <v>303</v>
      </c>
      <c r="C24" s="32">
        <f t="shared" si="1"/>
        <v>1039.33</v>
      </c>
      <c r="D24" s="32">
        <f t="shared" si="2"/>
        <v>0</v>
      </c>
      <c r="E24" s="32">
        <v>1039.33</v>
      </c>
      <c r="F24" s="32">
        <f aca="true" t="shared" si="19" ref="F24:K24">SUM(F25:F44)</f>
        <v>0</v>
      </c>
      <c r="G24" s="32">
        <f t="shared" si="19"/>
        <v>0</v>
      </c>
      <c r="H24" s="32">
        <f t="shared" si="19"/>
        <v>0</v>
      </c>
      <c r="I24" s="32">
        <f t="shared" si="19"/>
        <v>0</v>
      </c>
      <c r="J24" s="32">
        <f t="shared" si="19"/>
        <v>0</v>
      </c>
      <c r="K24" s="32">
        <f t="shared" si="19"/>
        <v>0</v>
      </c>
    </row>
    <row r="25" spans="1:11" ht="26.25" customHeight="1">
      <c r="A25" s="37" t="s">
        <v>89</v>
      </c>
      <c r="B25" s="38" t="s">
        <v>153</v>
      </c>
      <c r="C25" s="32">
        <f t="shared" si="1"/>
        <v>1885.55</v>
      </c>
      <c r="D25" s="32">
        <f t="shared" si="2"/>
        <v>0</v>
      </c>
      <c r="E25" s="32">
        <v>1885.55</v>
      </c>
      <c r="F25" s="32">
        <f aca="true" t="shared" si="20" ref="F25:K25">SUM(F26:F45)</f>
        <v>0</v>
      </c>
      <c r="G25" s="32">
        <f t="shared" si="20"/>
        <v>0</v>
      </c>
      <c r="H25" s="32">
        <f t="shared" si="20"/>
        <v>0</v>
      </c>
      <c r="I25" s="32">
        <f t="shared" si="20"/>
        <v>0</v>
      </c>
      <c r="J25" s="32">
        <f t="shared" si="20"/>
        <v>0</v>
      </c>
      <c r="K25" s="32">
        <f t="shared" si="20"/>
        <v>0</v>
      </c>
    </row>
    <row r="26" spans="1:11" ht="26.25" customHeight="1">
      <c r="A26" s="37" t="s">
        <v>91</v>
      </c>
      <c r="B26" s="38" t="s">
        <v>304</v>
      </c>
      <c r="C26" s="32">
        <f t="shared" si="1"/>
        <v>1656.13</v>
      </c>
      <c r="D26" s="32">
        <f t="shared" si="2"/>
        <v>0</v>
      </c>
      <c r="E26" s="32">
        <v>1656.13</v>
      </c>
      <c r="F26" s="32">
        <f aca="true" t="shared" si="21" ref="F26:K26">SUM(F27:F46)</f>
        <v>0</v>
      </c>
      <c r="G26" s="32">
        <f t="shared" si="21"/>
        <v>0</v>
      </c>
      <c r="H26" s="32">
        <f t="shared" si="21"/>
        <v>0</v>
      </c>
      <c r="I26" s="32">
        <f t="shared" si="21"/>
        <v>0</v>
      </c>
      <c r="J26" s="32">
        <f t="shared" si="21"/>
        <v>0</v>
      </c>
      <c r="K26" s="32">
        <f t="shared" si="21"/>
        <v>0</v>
      </c>
    </row>
    <row r="27" spans="1:11" ht="26.25" customHeight="1">
      <c r="A27" s="37" t="s">
        <v>93</v>
      </c>
      <c r="B27" s="37" t="s">
        <v>305</v>
      </c>
      <c r="C27" s="32">
        <f t="shared" si="1"/>
        <v>357</v>
      </c>
      <c r="D27" s="32">
        <f t="shared" si="2"/>
        <v>0</v>
      </c>
      <c r="E27" s="32">
        <v>357</v>
      </c>
      <c r="F27" s="32">
        <f aca="true" t="shared" si="22" ref="F27:K27">SUM(F28:F47)</f>
        <v>0</v>
      </c>
      <c r="G27" s="32">
        <f t="shared" si="22"/>
        <v>0</v>
      </c>
      <c r="H27" s="32">
        <f t="shared" si="22"/>
        <v>0</v>
      </c>
      <c r="I27" s="32">
        <f t="shared" si="22"/>
        <v>0</v>
      </c>
      <c r="J27" s="32">
        <f t="shared" si="22"/>
        <v>0</v>
      </c>
      <c r="K27" s="32">
        <f t="shared" si="22"/>
        <v>0</v>
      </c>
    </row>
  </sheetData>
  <sheetProtection/>
  <mergeCells count="12">
    <mergeCell ref="D2:H2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"/>
  <sheetViews>
    <sheetView workbookViewId="0" topLeftCell="A3">
      <selection activeCell="L24" sqref="L24"/>
    </sheetView>
  </sheetViews>
  <sheetFormatPr defaultColWidth="9.00390625" defaultRowHeight="14.25"/>
  <cols>
    <col min="1" max="1" width="8.375" style="0" customWidth="1"/>
    <col min="2" max="2" width="19.125" style="0" bestFit="1" customWidth="1"/>
    <col min="3" max="6" width="8.375" style="6" bestFit="1" customWidth="1"/>
    <col min="7" max="9" width="5.625" style="6" customWidth="1"/>
    <col min="10" max="10" width="6.125" style="6" customWidth="1"/>
    <col min="11" max="11" width="7.875" style="6" customWidth="1"/>
    <col min="12" max="27" width="6.375" style="6" customWidth="1"/>
  </cols>
  <sheetData>
    <row r="1" ht="14.25">
      <c r="A1" t="s">
        <v>306</v>
      </c>
    </row>
    <row r="2" spans="1:27" s="1" customFormat="1" ht="32.25" customHeight="1">
      <c r="A2" s="7" t="s">
        <v>307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2" customFormat="1" ht="21.75" customHeight="1">
      <c r="A3" s="9"/>
      <c r="B3" s="9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21" t="s">
        <v>3</v>
      </c>
      <c r="X3" s="21"/>
      <c r="Y3" s="21"/>
      <c r="Z3" s="21"/>
      <c r="AA3" s="11"/>
    </row>
    <row r="4" spans="1:27" s="3" customFormat="1" ht="45.75" customHeight="1">
      <c r="A4" s="12" t="s">
        <v>308</v>
      </c>
      <c r="B4" s="12"/>
      <c r="C4" s="13" t="s">
        <v>141</v>
      </c>
      <c r="D4" s="13" t="s">
        <v>309</v>
      </c>
      <c r="E4" s="13"/>
      <c r="F4" s="13"/>
      <c r="G4" s="13"/>
      <c r="H4" s="13"/>
      <c r="I4" s="13"/>
      <c r="J4" s="13"/>
      <c r="K4" s="13"/>
      <c r="L4" s="13" t="s">
        <v>310</v>
      </c>
      <c r="M4" s="13"/>
      <c r="N4" s="13"/>
      <c r="O4" s="13"/>
      <c r="P4" s="13"/>
      <c r="Q4" s="13"/>
      <c r="R4" s="13"/>
      <c r="S4" s="13"/>
      <c r="T4" s="13" t="s">
        <v>311</v>
      </c>
      <c r="U4" s="13"/>
      <c r="V4" s="13"/>
      <c r="W4" s="13"/>
      <c r="X4" s="13"/>
      <c r="Y4" s="13"/>
      <c r="Z4" s="13"/>
      <c r="AA4" s="13"/>
    </row>
    <row r="5" spans="1:27" s="3" customFormat="1" ht="29.25" customHeight="1">
      <c r="A5" s="12" t="s">
        <v>48</v>
      </c>
      <c r="B5" s="12" t="s">
        <v>49</v>
      </c>
      <c r="C5" s="13"/>
      <c r="D5" s="13" t="s">
        <v>54</v>
      </c>
      <c r="E5" s="14" t="s">
        <v>10</v>
      </c>
      <c r="F5" s="14"/>
      <c r="G5" s="14"/>
      <c r="H5" s="14" t="s">
        <v>11</v>
      </c>
      <c r="I5" s="14"/>
      <c r="J5" s="14"/>
      <c r="K5" s="14" t="s">
        <v>312</v>
      </c>
      <c r="L5" s="13" t="s">
        <v>54</v>
      </c>
      <c r="M5" s="14" t="s">
        <v>10</v>
      </c>
      <c r="N5" s="14"/>
      <c r="O5" s="14"/>
      <c r="P5" s="14" t="s">
        <v>11</v>
      </c>
      <c r="Q5" s="14"/>
      <c r="R5" s="14"/>
      <c r="S5" s="14" t="s">
        <v>312</v>
      </c>
      <c r="T5" s="13" t="s">
        <v>54</v>
      </c>
      <c r="U5" s="14" t="s">
        <v>10</v>
      </c>
      <c r="V5" s="14"/>
      <c r="W5" s="14"/>
      <c r="X5" s="14" t="s">
        <v>11</v>
      </c>
      <c r="Y5" s="14"/>
      <c r="Z5" s="14"/>
      <c r="AA5" s="14" t="s">
        <v>312</v>
      </c>
    </row>
    <row r="6" spans="1:27" s="3" customFormat="1" ht="24" customHeight="1">
      <c r="A6" s="12"/>
      <c r="B6" s="12"/>
      <c r="C6" s="13"/>
      <c r="D6" s="13"/>
      <c r="E6" s="14" t="s">
        <v>9</v>
      </c>
      <c r="F6" s="14" t="s">
        <v>100</v>
      </c>
      <c r="G6" s="14" t="s">
        <v>101</v>
      </c>
      <c r="H6" s="14" t="s">
        <v>9</v>
      </c>
      <c r="I6" s="14" t="s">
        <v>100</v>
      </c>
      <c r="J6" s="14" t="s">
        <v>101</v>
      </c>
      <c r="K6" s="14"/>
      <c r="L6" s="13"/>
      <c r="M6" s="14" t="s">
        <v>9</v>
      </c>
      <c r="N6" s="14" t="s">
        <v>100</v>
      </c>
      <c r="O6" s="14" t="s">
        <v>101</v>
      </c>
      <c r="P6" s="14" t="s">
        <v>9</v>
      </c>
      <c r="Q6" s="14" t="s">
        <v>100</v>
      </c>
      <c r="R6" s="14" t="s">
        <v>101</v>
      </c>
      <c r="S6" s="14"/>
      <c r="T6" s="13"/>
      <c r="U6" s="14" t="s">
        <v>9</v>
      </c>
      <c r="V6" s="14" t="s">
        <v>100</v>
      </c>
      <c r="W6" s="14" t="s">
        <v>101</v>
      </c>
      <c r="X6" s="14" t="s">
        <v>9</v>
      </c>
      <c r="Y6" s="14" t="s">
        <v>100</v>
      </c>
      <c r="Z6" s="14" t="s">
        <v>101</v>
      </c>
      <c r="AA6" s="14"/>
    </row>
    <row r="7" spans="1:27" s="4" customFormat="1" ht="24.75" customHeight="1">
      <c r="A7" s="15" t="s">
        <v>54</v>
      </c>
      <c r="B7" s="16"/>
      <c r="C7" s="17">
        <f aca="true" t="shared" si="0" ref="C7:AA7">SUM(C8:C10)</f>
        <v>128.29</v>
      </c>
      <c r="D7" s="17">
        <f t="shared" si="0"/>
        <v>128.29</v>
      </c>
      <c r="E7" s="17">
        <f t="shared" si="0"/>
        <v>128.29</v>
      </c>
      <c r="F7" s="17">
        <f t="shared" si="0"/>
        <v>128.29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17">
        <f t="shared" si="0"/>
        <v>0</v>
      </c>
      <c r="Y7" s="17">
        <f t="shared" si="0"/>
        <v>0</v>
      </c>
      <c r="Z7" s="17">
        <f t="shared" si="0"/>
        <v>0</v>
      </c>
      <c r="AA7" s="17">
        <f t="shared" si="0"/>
        <v>0</v>
      </c>
    </row>
    <row r="8" spans="1:27" s="5" customFormat="1" ht="24.75" customHeight="1">
      <c r="A8" s="18">
        <v>2050202</v>
      </c>
      <c r="B8" s="18" t="s">
        <v>290</v>
      </c>
      <c r="C8" s="19">
        <f>D8+L8+T8</f>
        <v>60.93</v>
      </c>
      <c r="D8" s="19">
        <f>E8+H8+K8</f>
        <v>60.93</v>
      </c>
      <c r="E8" s="19">
        <f>F8+G8</f>
        <v>60.93</v>
      </c>
      <c r="F8" s="19">
        <v>60.93</v>
      </c>
      <c r="G8" s="17">
        <f>SUM(G9:G10)</f>
        <v>0</v>
      </c>
      <c r="H8" s="19">
        <f>I8+J8</f>
        <v>0</v>
      </c>
      <c r="I8" s="17">
        <f aca="true" t="shared" si="1" ref="I8:K10">SUM(I9:I10)</f>
        <v>0</v>
      </c>
      <c r="J8" s="17">
        <f t="shared" si="1"/>
        <v>0</v>
      </c>
      <c r="K8" s="17">
        <f t="shared" si="1"/>
        <v>0</v>
      </c>
      <c r="L8" s="19">
        <f>M8+P8+S8</f>
        <v>0</v>
      </c>
      <c r="M8" s="19">
        <f>N8+O8</f>
        <v>0</v>
      </c>
      <c r="N8" s="17">
        <f aca="true" t="shared" si="2" ref="N8:AA8">SUM(N9:N10)</f>
        <v>0</v>
      </c>
      <c r="O8" s="17">
        <f t="shared" si="2"/>
        <v>0</v>
      </c>
      <c r="P8" s="17">
        <f t="shared" si="2"/>
        <v>0</v>
      </c>
      <c r="Q8" s="17">
        <f t="shared" si="2"/>
        <v>0</v>
      </c>
      <c r="R8" s="17">
        <f t="shared" si="2"/>
        <v>0</v>
      </c>
      <c r="S8" s="17">
        <f t="shared" si="2"/>
        <v>0</v>
      </c>
      <c r="T8" s="17">
        <f t="shared" si="2"/>
        <v>0</v>
      </c>
      <c r="U8" s="17">
        <f t="shared" si="2"/>
        <v>0</v>
      </c>
      <c r="V8" s="17">
        <f t="shared" si="2"/>
        <v>0</v>
      </c>
      <c r="W8" s="17">
        <f t="shared" si="2"/>
        <v>0</v>
      </c>
      <c r="X8" s="17">
        <f t="shared" si="2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</row>
    <row r="9" spans="1:27" s="5" customFormat="1" ht="24.75" customHeight="1">
      <c r="A9" s="18">
        <v>2050203</v>
      </c>
      <c r="B9" s="18" t="s">
        <v>291</v>
      </c>
      <c r="C9" s="19">
        <f>D9+L9+T9</f>
        <v>37.36</v>
      </c>
      <c r="D9" s="19">
        <f>E9+H9+K9</f>
        <v>37.36</v>
      </c>
      <c r="E9" s="19">
        <f>F9+G9</f>
        <v>37.36</v>
      </c>
      <c r="F9" s="19">
        <v>37.36</v>
      </c>
      <c r="G9" s="17">
        <f>SUM(G10:G11)</f>
        <v>0</v>
      </c>
      <c r="H9" s="19">
        <f>I9+J9</f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9">
        <f>M9+P9+S9</f>
        <v>0</v>
      </c>
      <c r="M9" s="19">
        <f>N9+O9</f>
        <v>0</v>
      </c>
      <c r="N9" s="17">
        <f aca="true" t="shared" si="3" ref="N9:AA9">SUM(N10:N11)</f>
        <v>0</v>
      </c>
      <c r="O9" s="17">
        <f t="shared" si="3"/>
        <v>0</v>
      </c>
      <c r="P9" s="17">
        <f t="shared" si="3"/>
        <v>0</v>
      </c>
      <c r="Q9" s="17">
        <f t="shared" si="3"/>
        <v>0</v>
      </c>
      <c r="R9" s="17">
        <f t="shared" si="3"/>
        <v>0</v>
      </c>
      <c r="S9" s="17">
        <f t="shared" si="3"/>
        <v>0</v>
      </c>
      <c r="T9" s="17">
        <f t="shared" si="3"/>
        <v>0</v>
      </c>
      <c r="U9" s="17">
        <f t="shared" si="3"/>
        <v>0</v>
      </c>
      <c r="V9" s="17">
        <f t="shared" si="3"/>
        <v>0</v>
      </c>
      <c r="W9" s="17">
        <f t="shared" si="3"/>
        <v>0</v>
      </c>
      <c r="X9" s="17">
        <f t="shared" si="3"/>
        <v>0</v>
      </c>
      <c r="Y9" s="17">
        <f t="shared" si="3"/>
        <v>0</v>
      </c>
      <c r="Z9" s="17">
        <f t="shared" si="3"/>
        <v>0</v>
      </c>
      <c r="AA9" s="17">
        <f t="shared" si="3"/>
        <v>0</v>
      </c>
    </row>
    <row r="10" spans="1:27" s="5" customFormat="1" ht="24.75" customHeight="1">
      <c r="A10" s="20" t="s">
        <v>313</v>
      </c>
      <c r="B10" s="20" t="s">
        <v>293</v>
      </c>
      <c r="C10" s="19">
        <f>D10+L10+T10</f>
        <v>30</v>
      </c>
      <c r="D10" s="19">
        <f>E10+H10+K10</f>
        <v>30</v>
      </c>
      <c r="E10" s="19">
        <f>F10+G10</f>
        <v>30</v>
      </c>
      <c r="F10" s="19">
        <v>30</v>
      </c>
      <c r="G10" s="17">
        <f>SUM(G11:G12)</f>
        <v>0</v>
      </c>
      <c r="H10" s="19">
        <f>I10+J10</f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9">
        <f>M10+P10+S10</f>
        <v>0</v>
      </c>
      <c r="M10" s="19">
        <f>N10+O10</f>
        <v>0</v>
      </c>
      <c r="N10" s="17">
        <f aca="true" t="shared" si="4" ref="N10:AA10">SUM(N11:N12)</f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>
        <f t="shared" si="4"/>
        <v>0</v>
      </c>
      <c r="X10" s="17">
        <f t="shared" si="4"/>
        <v>0</v>
      </c>
      <c r="Y10" s="17">
        <f t="shared" si="4"/>
        <v>0</v>
      </c>
      <c r="Z10" s="17">
        <f t="shared" si="4"/>
        <v>0</v>
      </c>
      <c r="AA10" s="17">
        <f t="shared" si="4"/>
        <v>0</v>
      </c>
    </row>
  </sheetData>
  <sheetProtection/>
  <mergeCells count="22">
    <mergeCell ref="A2:AA2"/>
    <mergeCell ref="W3:Z3"/>
    <mergeCell ref="A4:B4"/>
    <mergeCell ref="D4:K4"/>
    <mergeCell ref="L4:S4"/>
    <mergeCell ref="T4:AA4"/>
    <mergeCell ref="E5:G5"/>
    <mergeCell ref="H5:J5"/>
    <mergeCell ref="M5:O5"/>
    <mergeCell ref="P5:R5"/>
    <mergeCell ref="U5:W5"/>
    <mergeCell ref="X5:Z5"/>
    <mergeCell ref="A7:B7"/>
    <mergeCell ref="A5:A6"/>
    <mergeCell ref="B5:B6"/>
    <mergeCell ref="C4:C6"/>
    <mergeCell ref="D5:D6"/>
    <mergeCell ref="K5:K6"/>
    <mergeCell ref="L5:L6"/>
    <mergeCell ref="S5:S6"/>
    <mergeCell ref="T5:T6"/>
    <mergeCell ref="AA5:AA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5">
      <selection activeCell="D50" sqref="D50"/>
    </sheetView>
  </sheetViews>
  <sheetFormatPr defaultColWidth="9.00390625" defaultRowHeight="14.25"/>
  <cols>
    <col min="1" max="1" width="33.75390625" style="4" customWidth="1"/>
    <col min="2" max="2" width="14.625" style="100" customWidth="1"/>
    <col min="3" max="3" width="30.125" style="42" customWidth="1"/>
    <col min="4" max="4" width="13.00390625" style="100" customWidth="1"/>
    <col min="5" max="5" width="19.875" style="100" customWidth="1"/>
    <col min="6" max="6" width="18.50390625" style="100" customWidth="1"/>
    <col min="7" max="16384" width="9.00390625" style="4" customWidth="1"/>
  </cols>
  <sheetData>
    <row r="1" ht="21" customHeight="1">
      <c r="A1" s="4" t="s">
        <v>1</v>
      </c>
    </row>
    <row r="2" spans="1:6" s="39" customFormat="1" ht="28.5" customHeight="1">
      <c r="A2" s="50" t="s">
        <v>2</v>
      </c>
      <c r="B2" s="43"/>
      <c r="C2" s="43"/>
      <c r="D2" s="43"/>
      <c r="E2" s="43"/>
      <c r="F2" s="43"/>
    </row>
    <row r="3" spans="2:6" s="40" customFormat="1" ht="17.25" customHeight="1">
      <c r="B3" s="160"/>
      <c r="C3" s="161"/>
      <c r="D3" s="160"/>
      <c r="E3" s="160"/>
      <c r="F3" s="160" t="s">
        <v>3</v>
      </c>
    </row>
    <row r="4" spans="1:6" ht="17.25" customHeight="1">
      <c r="A4" s="162" t="s">
        <v>4</v>
      </c>
      <c r="B4" s="163"/>
      <c r="C4" s="163" t="s">
        <v>5</v>
      </c>
      <c r="D4" s="163"/>
      <c r="E4" s="163"/>
      <c r="F4" s="163"/>
    </row>
    <row r="5" spans="1:6" s="40" customFormat="1" ht="24.75" customHeight="1">
      <c r="A5" s="164" t="s">
        <v>6</v>
      </c>
      <c r="B5" s="165" t="s">
        <v>7</v>
      </c>
      <c r="C5" s="166" t="s">
        <v>8</v>
      </c>
      <c r="D5" s="166" t="s">
        <v>7</v>
      </c>
      <c r="E5" s="166"/>
      <c r="F5" s="166"/>
    </row>
    <row r="6" spans="1:6" s="40" customFormat="1" ht="27.75" customHeight="1">
      <c r="A6" s="164"/>
      <c r="B6" s="167"/>
      <c r="C6" s="166"/>
      <c r="D6" s="166" t="s">
        <v>9</v>
      </c>
      <c r="E6" s="166" t="s">
        <v>10</v>
      </c>
      <c r="F6" s="166" t="s">
        <v>11</v>
      </c>
    </row>
    <row r="7" spans="1:6" s="40" customFormat="1" ht="24.75" customHeight="1">
      <c r="A7" s="168" t="s">
        <v>12</v>
      </c>
      <c r="B7" s="169">
        <f>SUM(B8:B9)</f>
        <v>34610.31</v>
      </c>
      <c r="C7" s="170" t="s">
        <v>13</v>
      </c>
      <c r="D7" s="169">
        <f>SUM(D8:D28)</f>
        <v>34610.31</v>
      </c>
      <c r="E7" s="169">
        <f>SUM(E8:E28)</f>
        <v>34253.31</v>
      </c>
      <c r="F7" s="169">
        <f>SUM(F8:F28)</f>
        <v>357</v>
      </c>
    </row>
    <row r="8" spans="1:6" s="40" customFormat="1" ht="24.75" customHeight="1">
      <c r="A8" s="171" t="s">
        <v>14</v>
      </c>
      <c r="B8" s="172">
        <v>34253.31</v>
      </c>
      <c r="C8" s="173" t="s">
        <v>15</v>
      </c>
      <c r="D8" s="172">
        <f>E8+F8</f>
        <v>0</v>
      </c>
      <c r="E8" s="172">
        <v>0</v>
      </c>
      <c r="F8" s="172">
        <v>0</v>
      </c>
    </row>
    <row r="9" spans="1:6" s="40" customFormat="1" ht="24.75" customHeight="1">
      <c r="A9" s="171" t="s">
        <v>16</v>
      </c>
      <c r="B9" s="172">
        <v>357</v>
      </c>
      <c r="C9" s="173" t="s">
        <v>17</v>
      </c>
      <c r="D9" s="172">
        <f aca="true" t="shared" si="0" ref="D9:D28">E9+F9</f>
        <v>0</v>
      </c>
      <c r="E9" s="172">
        <v>0</v>
      </c>
      <c r="F9" s="172">
        <v>0</v>
      </c>
    </row>
    <row r="10" spans="1:6" s="40" customFormat="1" ht="24.75" customHeight="1">
      <c r="A10" s="171"/>
      <c r="B10" s="172"/>
      <c r="C10" s="173" t="s">
        <v>18</v>
      </c>
      <c r="D10" s="172">
        <f t="shared" si="0"/>
        <v>0</v>
      </c>
      <c r="E10" s="172">
        <v>0</v>
      </c>
      <c r="F10" s="172">
        <v>0</v>
      </c>
    </row>
    <row r="11" spans="1:6" s="40" customFormat="1" ht="24.75" customHeight="1">
      <c r="A11" s="171"/>
      <c r="B11" s="172"/>
      <c r="C11" s="173" t="s">
        <v>19</v>
      </c>
      <c r="D11" s="172">
        <f t="shared" si="0"/>
        <v>0</v>
      </c>
      <c r="E11" s="172">
        <v>0</v>
      </c>
      <c r="F11" s="172">
        <v>0</v>
      </c>
    </row>
    <row r="12" spans="1:6" s="40" customFormat="1" ht="24.75" customHeight="1">
      <c r="A12" s="171"/>
      <c r="B12" s="172"/>
      <c r="C12" s="173" t="s">
        <v>20</v>
      </c>
      <c r="D12" s="172">
        <f t="shared" si="0"/>
        <v>24489.23</v>
      </c>
      <c r="E12" s="172">
        <v>24489.23</v>
      </c>
      <c r="F12" s="172">
        <v>0</v>
      </c>
    </row>
    <row r="13" spans="1:6" s="40" customFormat="1" ht="24.75" customHeight="1">
      <c r="A13" s="171"/>
      <c r="B13" s="172"/>
      <c r="C13" s="173" t="s">
        <v>21</v>
      </c>
      <c r="D13" s="172">
        <f t="shared" si="0"/>
        <v>0</v>
      </c>
      <c r="E13" s="172">
        <v>0</v>
      </c>
      <c r="F13" s="172">
        <v>0</v>
      </c>
    </row>
    <row r="14" spans="1:6" s="40" customFormat="1" ht="24.75" customHeight="1">
      <c r="A14" s="171"/>
      <c r="B14" s="172"/>
      <c r="C14" s="173" t="s">
        <v>22</v>
      </c>
      <c r="D14" s="172">
        <f t="shared" si="0"/>
        <v>54</v>
      </c>
      <c r="E14" s="172">
        <v>54</v>
      </c>
      <c r="F14" s="172">
        <v>0</v>
      </c>
    </row>
    <row r="15" spans="1:6" s="40" customFormat="1" ht="24.75" customHeight="1">
      <c r="A15" s="171"/>
      <c r="B15" s="172"/>
      <c r="C15" s="173" t="s">
        <v>23</v>
      </c>
      <c r="D15" s="172">
        <f t="shared" si="0"/>
        <v>4033.77</v>
      </c>
      <c r="E15" s="172">
        <v>4033.77</v>
      </c>
      <c r="F15" s="172">
        <v>0</v>
      </c>
    </row>
    <row r="16" spans="1:6" s="40" customFormat="1" ht="24.75" customHeight="1">
      <c r="A16" s="171"/>
      <c r="B16" s="172"/>
      <c r="C16" s="173" t="s">
        <v>24</v>
      </c>
      <c r="D16" s="172">
        <f t="shared" si="0"/>
        <v>2134.64</v>
      </c>
      <c r="E16" s="172">
        <v>2134.64</v>
      </c>
      <c r="F16" s="172">
        <v>0</v>
      </c>
    </row>
    <row r="17" spans="1:6" s="40" customFormat="1" ht="24.75" customHeight="1">
      <c r="A17" s="171"/>
      <c r="B17" s="172"/>
      <c r="C17" s="173" t="s">
        <v>25</v>
      </c>
      <c r="D17" s="172">
        <f t="shared" si="0"/>
        <v>0</v>
      </c>
      <c r="E17" s="172">
        <v>0</v>
      </c>
      <c r="F17" s="172">
        <v>0</v>
      </c>
    </row>
    <row r="18" spans="1:6" s="40" customFormat="1" ht="24.75" customHeight="1">
      <c r="A18" s="171"/>
      <c r="B18" s="172"/>
      <c r="C18" s="173" t="s">
        <v>26</v>
      </c>
      <c r="D18" s="172">
        <f t="shared" si="0"/>
        <v>0</v>
      </c>
      <c r="E18" s="172">
        <v>0</v>
      </c>
      <c r="F18" s="172">
        <v>0</v>
      </c>
    </row>
    <row r="19" spans="1:6" s="40" customFormat="1" ht="24.75" customHeight="1">
      <c r="A19" s="171"/>
      <c r="B19" s="172"/>
      <c r="C19" s="173" t="s">
        <v>27</v>
      </c>
      <c r="D19" s="172">
        <f t="shared" si="0"/>
        <v>0</v>
      </c>
      <c r="E19" s="172">
        <v>0</v>
      </c>
      <c r="F19" s="172">
        <v>0</v>
      </c>
    </row>
    <row r="20" spans="1:6" s="40" customFormat="1" ht="24.75" customHeight="1">
      <c r="A20" s="171"/>
      <c r="B20" s="172"/>
      <c r="C20" s="173" t="s">
        <v>28</v>
      </c>
      <c r="D20" s="172">
        <f t="shared" si="0"/>
        <v>0</v>
      </c>
      <c r="E20" s="172">
        <v>0</v>
      </c>
      <c r="F20" s="172">
        <v>0</v>
      </c>
    </row>
    <row r="21" spans="1:6" s="40" customFormat="1" ht="24.75" customHeight="1">
      <c r="A21" s="171"/>
      <c r="B21" s="172"/>
      <c r="C21" s="173" t="s">
        <v>29</v>
      </c>
      <c r="D21" s="172">
        <f t="shared" si="0"/>
        <v>0</v>
      </c>
      <c r="E21" s="172">
        <v>0</v>
      </c>
      <c r="F21" s="172">
        <v>0</v>
      </c>
    </row>
    <row r="22" spans="1:6" s="40" customFormat="1" ht="24.75" customHeight="1">
      <c r="A22" s="171"/>
      <c r="B22" s="172"/>
      <c r="C22" s="173" t="s">
        <v>30</v>
      </c>
      <c r="D22" s="172">
        <f t="shared" si="0"/>
        <v>0</v>
      </c>
      <c r="E22" s="172">
        <v>0</v>
      </c>
      <c r="F22" s="172">
        <v>0</v>
      </c>
    </row>
    <row r="23" spans="1:6" s="40" customFormat="1" ht="24.75" customHeight="1">
      <c r="A23" s="171"/>
      <c r="B23" s="172"/>
      <c r="C23" s="173" t="s">
        <v>31</v>
      </c>
      <c r="D23" s="172">
        <f t="shared" si="0"/>
        <v>0</v>
      </c>
      <c r="E23" s="172">
        <v>0</v>
      </c>
      <c r="F23" s="172">
        <v>0</v>
      </c>
    </row>
    <row r="24" spans="1:6" s="40" customFormat="1" ht="24.75" customHeight="1">
      <c r="A24" s="171"/>
      <c r="B24" s="172"/>
      <c r="C24" s="173" t="s">
        <v>32</v>
      </c>
      <c r="D24" s="172">
        <f t="shared" si="0"/>
        <v>0</v>
      </c>
      <c r="E24" s="172">
        <v>0</v>
      </c>
      <c r="F24" s="172">
        <v>0</v>
      </c>
    </row>
    <row r="25" spans="1:6" s="40" customFormat="1" ht="24.75" customHeight="1">
      <c r="A25" s="171"/>
      <c r="B25" s="172"/>
      <c r="C25" s="173" t="s">
        <v>33</v>
      </c>
      <c r="D25" s="172">
        <f t="shared" si="0"/>
        <v>3541.67</v>
      </c>
      <c r="E25" s="172">
        <v>3541.67</v>
      </c>
      <c r="F25" s="172">
        <v>0</v>
      </c>
    </row>
    <row r="26" spans="1:6" s="40" customFormat="1" ht="24.75" customHeight="1">
      <c r="A26" s="171"/>
      <c r="B26" s="172"/>
      <c r="C26" s="173" t="s">
        <v>34</v>
      </c>
      <c r="D26" s="172">
        <f t="shared" si="0"/>
        <v>0</v>
      </c>
      <c r="E26" s="172">
        <v>0</v>
      </c>
      <c r="F26" s="172">
        <v>0</v>
      </c>
    </row>
    <row r="27" spans="1:6" s="40" customFormat="1" ht="24.75" customHeight="1">
      <c r="A27" s="171"/>
      <c r="B27" s="172"/>
      <c r="C27" s="174" t="s">
        <v>35</v>
      </c>
      <c r="D27" s="172">
        <f t="shared" si="0"/>
        <v>0</v>
      </c>
      <c r="E27" s="172">
        <v>0</v>
      </c>
      <c r="F27" s="172">
        <v>0</v>
      </c>
    </row>
    <row r="28" spans="1:6" s="40" customFormat="1" ht="24.75" customHeight="1">
      <c r="A28" s="171"/>
      <c r="B28" s="172"/>
      <c r="C28" s="173" t="s">
        <v>36</v>
      </c>
      <c r="D28" s="172">
        <f t="shared" si="0"/>
        <v>357</v>
      </c>
      <c r="E28" s="172">
        <v>0</v>
      </c>
      <c r="F28" s="172">
        <v>357</v>
      </c>
    </row>
    <row r="29" spans="1:6" s="40" customFormat="1" ht="24.75" customHeight="1">
      <c r="A29" s="171"/>
      <c r="B29" s="172"/>
      <c r="C29" s="173"/>
      <c r="D29" s="172"/>
      <c r="E29" s="172"/>
      <c r="F29" s="172"/>
    </row>
    <row r="30" spans="1:6" s="40" customFormat="1" ht="24.75" customHeight="1">
      <c r="A30" s="171"/>
      <c r="B30" s="172"/>
      <c r="C30" s="173"/>
      <c r="D30" s="172"/>
      <c r="E30" s="172"/>
      <c r="F30" s="172"/>
    </row>
    <row r="31" spans="1:6" s="40" customFormat="1" ht="24.75" customHeight="1">
      <c r="A31" s="175" t="s">
        <v>37</v>
      </c>
      <c r="B31" s="176">
        <f>SUM(B32:B33)</f>
        <v>0</v>
      </c>
      <c r="C31" s="177" t="s">
        <v>38</v>
      </c>
      <c r="D31" s="176">
        <f>SUM(D32:D33)</f>
        <v>0</v>
      </c>
      <c r="E31" s="176">
        <f>SUM(E32:E33)</f>
        <v>0</v>
      </c>
      <c r="F31" s="176">
        <f>SUM(F32:F33)</f>
        <v>0</v>
      </c>
    </row>
    <row r="32" spans="1:6" s="40" customFormat="1" ht="24.75" customHeight="1">
      <c r="A32" s="171" t="s">
        <v>14</v>
      </c>
      <c r="B32" s="172">
        <v>0</v>
      </c>
      <c r="C32" s="173" t="s">
        <v>14</v>
      </c>
      <c r="D32" s="172">
        <f>E32+F32</f>
        <v>0</v>
      </c>
      <c r="E32" s="172">
        <v>0</v>
      </c>
      <c r="F32" s="172">
        <v>0</v>
      </c>
    </row>
    <row r="33" spans="1:6" s="40" customFormat="1" ht="24.75" customHeight="1">
      <c r="A33" s="171" t="s">
        <v>16</v>
      </c>
      <c r="B33" s="172">
        <v>0</v>
      </c>
      <c r="C33" s="178" t="s">
        <v>16</v>
      </c>
      <c r="D33" s="179">
        <f>E33+F33</f>
        <v>0</v>
      </c>
      <c r="E33" s="172">
        <v>0</v>
      </c>
      <c r="F33" s="172">
        <v>0</v>
      </c>
    </row>
    <row r="34" spans="1:6" s="40" customFormat="1" ht="24.75" customHeight="1">
      <c r="A34" s="180" t="s">
        <v>39</v>
      </c>
      <c r="B34" s="181">
        <f>B7+B31</f>
        <v>34610.31</v>
      </c>
      <c r="C34" s="182" t="s">
        <v>40</v>
      </c>
      <c r="D34" s="183">
        <f>D7+D31</f>
        <v>34610.31</v>
      </c>
      <c r="E34" s="183">
        <f>E7+E31</f>
        <v>34253.31</v>
      </c>
      <c r="F34" s="183">
        <f>F7+F31</f>
        <v>357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F12" sqref="F12"/>
    </sheetView>
  </sheetViews>
  <sheetFormatPr defaultColWidth="9.00390625" defaultRowHeight="14.25"/>
  <cols>
    <col min="1" max="1" width="8.25390625" style="145" customWidth="1"/>
    <col min="2" max="2" width="23.375" style="145" customWidth="1"/>
    <col min="3" max="5" width="9.375" style="100" bestFit="1" customWidth="1"/>
    <col min="6" max="6" width="13.50390625" style="100" customWidth="1"/>
    <col min="7" max="7" width="10.375" style="100" customWidth="1"/>
    <col min="8" max="8" width="10.50390625" style="100" customWidth="1"/>
    <col min="9" max="9" width="8.875" style="100" customWidth="1"/>
    <col min="10" max="10" width="8.125" style="100" customWidth="1"/>
    <col min="11" max="11" width="12.25390625" style="100" customWidth="1"/>
    <col min="12" max="12" width="10.00390625" style="100" customWidth="1"/>
    <col min="13" max="13" width="9.00390625" style="100" customWidth="1"/>
    <col min="14" max="14" width="12.25390625" style="100" customWidth="1"/>
    <col min="15" max="16384" width="9.00390625" style="4" customWidth="1"/>
  </cols>
  <sheetData>
    <row r="1" ht="29.25" customHeight="1">
      <c r="A1" s="145" t="s">
        <v>41</v>
      </c>
    </row>
    <row r="2" spans="1:14" s="39" customFormat="1" ht="31.5" customHeight="1">
      <c r="A2" s="50" t="s">
        <v>42</v>
      </c>
      <c r="B2" s="50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44" customFormat="1" ht="31.5" customHeight="1">
      <c r="A3" s="146"/>
      <c r="B3" s="146"/>
      <c r="C3" s="147"/>
      <c r="D3" s="148"/>
      <c r="E3" s="147"/>
      <c r="F3" s="147"/>
      <c r="G3" s="147"/>
      <c r="H3" s="147"/>
      <c r="I3" s="147"/>
      <c r="J3" s="147"/>
      <c r="K3" s="147"/>
      <c r="L3" s="147"/>
      <c r="M3" s="147"/>
      <c r="N3" s="147" t="s">
        <v>3</v>
      </c>
    </row>
    <row r="4" spans="1:14" s="40" customFormat="1" ht="30" customHeight="1">
      <c r="A4" s="25" t="s">
        <v>43</v>
      </c>
      <c r="B4" s="25"/>
      <c r="C4" s="149" t="s">
        <v>44</v>
      </c>
      <c r="D4" s="150" t="s">
        <v>45</v>
      </c>
      <c r="E4" s="151"/>
      <c r="F4" s="151"/>
      <c r="G4" s="151"/>
      <c r="H4" s="151"/>
      <c r="I4" s="150" t="s">
        <v>46</v>
      </c>
      <c r="J4" s="151"/>
      <c r="K4" s="151"/>
      <c r="L4" s="151"/>
      <c r="M4" s="151"/>
      <c r="N4" s="158" t="s">
        <v>47</v>
      </c>
    </row>
    <row r="5" spans="1:14" s="40" customFormat="1" ht="58.5" customHeight="1">
      <c r="A5" s="25" t="s">
        <v>48</v>
      </c>
      <c r="B5" s="25" t="s">
        <v>49</v>
      </c>
      <c r="C5" s="149"/>
      <c r="D5" s="152" t="s">
        <v>9</v>
      </c>
      <c r="E5" s="152" t="s">
        <v>50</v>
      </c>
      <c r="F5" s="152" t="s">
        <v>51</v>
      </c>
      <c r="G5" s="153" t="s">
        <v>52</v>
      </c>
      <c r="H5" s="152" t="s">
        <v>53</v>
      </c>
      <c r="I5" s="152" t="s">
        <v>9</v>
      </c>
      <c r="J5" s="152" t="s">
        <v>50</v>
      </c>
      <c r="K5" s="152" t="s">
        <v>51</v>
      </c>
      <c r="L5" s="152" t="s">
        <v>52</v>
      </c>
      <c r="M5" s="152" t="s">
        <v>53</v>
      </c>
      <c r="N5" s="159"/>
    </row>
    <row r="6" spans="1:14" s="40" customFormat="1" ht="30.75" customHeight="1">
      <c r="A6" s="154" t="s">
        <v>54</v>
      </c>
      <c r="B6" s="155"/>
      <c r="C6" s="156">
        <f aca="true" t="shared" si="0" ref="C6:N6">SUM(C7:C26)</f>
        <v>35360.310000000005</v>
      </c>
      <c r="D6" s="156">
        <f t="shared" si="0"/>
        <v>34253.310000000005</v>
      </c>
      <c r="E6" s="156">
        <f t="shared" si="0"/>
        <v>33673.310000000005</v>
      </c>
      <c r="F6" s="156">
        <f t="shared" si="0"/>
        <v>580</v>
      </c>
      <c r="G6" s="156">
        <f t="shared" si="0"/>
        <v>0</v>
      </c>
      <c r="H6" s="156">
        <f t="shared" si="0"/>
        <v>0</v>
      </c>
      <c r="I6" s="156">
        <f t="shared" si="0"/>
        <v>357</v>
      </c>
      <c r="J6" s="156">
        <f t="shared" si="0"/>
        <v>0</v>
      </c>
      <c r="K6" s="156">
        <f t="shared" si="0"/>
        <v>0</v>
      </c>
      <c r="L6" s="156">
        <f t="shared" si="0"/>
        <v>357</v>
      </c>
      <c r="M6" s="156">
        <f t="shared" si="0"/>
        <v>0</v>
      </c>
      <c r="N6" s="156">
        <f t="shared" si="0"/>
        <v>750</v>
      </c>
    </row>
    <row r="7" spans="1:14" s="40" customFormat="1" ht="24.75" customHeight="1">
      <c r="A7" s="33" t="s">
        <v>55</v>
      </c>
      <c r="B7" s="33" t="s">
        <v>56</v>
      </c>
      <c r="C7" s="156">
        <f aca="true" t="shared" si="1" ref="C7:C26">D7+I7+N7</f>
        <v>527.35</v>
      </c>
      <c r="D7" s="156">
        <f aca="true" t="shared" si="2" ref="D7:D26">SUM(E7:H7)</f>
        <v>527.35</v>
      </c>
      <c r="E7" s="156">
        <v>527.35</v>
      </c>
      <c r="F7" s="156">
        <v>0</v>
      </c>
      <c r="G7" s="156">
        <v>0</v>
      </c>
      <c r="H7" s="156">
        <v>0</v>
      </c>
      <c r="I7" s="156">
        <f aca="true" t="shared" si="3" ref="I7:I26">SUM(J7:M7)</f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</row>
    <row r="8" spans="1:14" s="40" customFormat="1" ht="24.75" customHeight="1">
      <c r="A8" s="33" t="s">
        <v>57</v>
      </c>
      <c r="B8" s="33" t="s">
        <v>58</v>
      </c>
      <c r="C8" s="156">
        <f t="shared" si="1"/>
        <v>85</v>
      </c>
      <c r="D8" s="156">
        <f t="shared" si="2"/>
        <v>85</v>
      </c>
      <c r="E8" s="156">
        <v>85</v>
      </c>
      <c r="F8" s="156">
        <v>0</v>
      </c>
      <c r="G8" s="156">
        <v>0</v>
      </c>
      <c r="H8" s="156">
        <v>0</v>
      </c>
      <c r="I8" s="156">
        <f>SUM(K8:M8)</f>
        <v>0</v>
      </c>
      <c r="J8" s="44">
        <v>0</v>
      </c>
      <c r="K8" s="156">
        <v>0</v>
      </c>
      <c r="L8" s="156">
        <v>0</v>
      </c>
      <c r="M8" s="156">
        <v>0</v>
      </c>
      <c r="N8" s="156">
        <v>0</v>
      </c>
    </row>
    <row r="9" spans="1:14" s="40" customFormat="1" ht="24.75" customHeight="1">
      <c r="A9" s="33" t="s">
        <v>59</v>
      </c>
      <c r="B9" s="33" t="s">
        <v>60</v>
      </c>
      <c r="C9" s="156">
        <f t="shared" si="1"/>
        <v>2486.92</v>
      </c>
      <c r="D9" s="156">
        <f t="shared" si="2"/>
        <v>1736.92</v>
      </c>
      <c r="E9" s="156">
        <v>1736.92</v>
      </c>
      <c r="F9" s="156">
        <v>0</v>
      </c>
      <c r="G9" s="156">
        <v>0</v>
      </c>
      <c r="H9" s="156">
        <v>0</v>
      </c>
      <c r="I9" s="156">
        <f t="shared" si="3"/>
        <v>0</v>
      </c>
      <c r="J9" s="156">
        <v>0</v>
      </c>
      <c r="K9" s="156">
        <v>0</v>
      </c>
      <c r="L9" s="156">
        <v>0</v>
      </c>
      <c r="M9" s="156">
        <v>0</v>
      </c>
      <c r="N9" s="156">
        <v>750</v>
      </c>
    </row>
    <row r="10" spans="1:14" s="40" customFormat="1" ht="24.75" customHeight="1">
      <c r="A10" s="33" t="s">
        <v>61</v>
      </c>
      <c r="B10" s="33" t="s">
        <v>62</v>
      </c>
      <c r="C10" s="156">
        <f t="shared" si="1"/>
        <v>11143.04</v>
      </c>
      <c r="D10" s="156">
        <f t="shared" si="2"/>
        <v>11143.04</v>
      </c>
      <c r="E10" s="156">
        <v>11143.04</v>
      </c>
      <c r="F10" s="156">
        <v>0</v>
      </c>
      <c r="G10" s="156">
        <v>0</v>
      </c>
      <c r="H10" s="156">
        <v>0</v>
      </c>
      <c r="I10" s="156">
        <f t="shared" si="3"/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</row>
    <row r="11" spans="1:14" s="40" customFormat="1" ht="24.75" customHeight="1">
      <c r="A11" s="33" t="s">
        <v>63</v>
      </c>
      <c r="B11" s="33" t="s">
        <v>64</v>
      </c>
      <c r="C11" s="156">
        <f t="shared" si="1"/>
        <v>5867.61</v>
      </c>
      <c r="D11" s="156">
        <f t="shared" si="2"/>
        <v>5867.61</v>
      </c>
      <c r="E11" s="156">
        <v>5867.61</v>
      </c>
      <c r="F11" s="156">
        <v>0</v>
      </c>
      <c r="G11" s="156">
        <v>0</v>
      </c>
      <c r="H11" s="156">
        <v>0</v>
      </c>
      <c r="I11" s="156">
        <f t="shared" si="3"/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</row>
    <row r="12" spans="1:14" s="40" customFormat="1" ht="24.75" customHeight="1">
      <c r="A12" s="33" t="s">
        <v>65</v>
      </c>
      <c r="B12" s="33" t="s">
        <v>66</v>
      </c>
      <c r="C12" s="156">
        <f t="shared" si="1"/>
        <v>3125.99</v>
      </c>
      <c r="D12" s="156">
        <f t="shared" si="2"/>
        <v>3125.99</v>
      </c>
      <c r="E12" s="156">
        <v>2735.99</v>
      </c>
      <c r="F12" s="156">
        <v>390</v>
      </c>
      <c r="G12" s="156">
        <v>0</v>
      </c>
      <c r="H12" s="156">
        <v>0</v>
      </c>
      <c r="I12" s="156">
        <f t="shared" si="3"/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</row>
    <row r="13" spans="1:14" s="40" customFormat="1" ht="24.75" customHeight="1">
      <c r="A13" s="33" t="s">
        <v>67</v>
      </c>
      <c r="B13" s="33" t="s">
        <v>68</v>
      </c>
      <c r="C13" s="156">
        <f t="shared" si="1"/>
        <v>1131.5</v>
      </c>
      <c r="D13" s="156">
        <f t="shared" si="2"/>
        <v>1131.5</v>
      </c>
      <c r="E13" s="156">
        <v>1071.5</v>
      </c>
      <c r="F13" s="156">
        <v>60</v>
      </c>
      <c r="G13" s="156">
        <v>0</v>
      </c>
      <c r="H13" s="156">
        <v>0</v>
      </c>
      <c r="I13" s="156">
        <f t="shared" si="3"/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</row>
    <row r="14" spans="1:14" s="40" customFormat="1" ht="24.75" customHeight="1">
      <c r="A14" s="33" t="s">
        <v>69</v>
      </c>
      <c r="B14" s="33" t="s">
        <v>70</v>
      </c>
      <c r="C14" s="156">
        <f t="shared" si="1"/>
        <v>73.2</v>
      </c>
      <c r="D14" s="156">
        <f t="shared" si="2"/>
        <v>73.2</v>
      </c>
      <c r="E14" s="156">
        <v>73.2</v>
      </c>
      <c r="F14" s="156">
        <v>0</v>
      </c>
      <c r="G14" s="156">
        <v>0</v>
      </c>
      <c r="H14" s="156">
        <v>0</v>
      </c>
      <c r="I14" s="156">
        <f t="shared" si="3"/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</row>
    <row r="15" spans="1:14" s="40" customFormat="1" ht="24.75" customHeight="1">
      <c r="A15" s="33" t="s">
        <v>71</v>
      </c>
      <c r="B15" s="33" t="s">
        <v>72</v>
      </c>
      <c r="C15" s="156">
        <f t="shared" si="1"/>
        <v>798.62</v>
      </c>
      <c r="D15" s="156">
        <f t="shared" si="2"/>
        <v>798.62</v>
      </c>
      <c r="E15" s="156">
        <v>668.62</v>
      </c>
      <c r="F15" s="156">
        <v>130</v>
      </c>
      <c r="G15" s="156">
        <v>0</v>
      </c>
      <c r="H15" s="156">
        <v>0</v>
      </c>
      <c r="I15" s="156">
        <f t="shared" si="3"/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</row>
    <row r="16" spans="1:14" s="40" customFormat="1" ht="24.75" customHeight="1">
      <c r="A16" s="33" t="s">
        <v>73</v>
      </c>
      <c r="B16" s="33" t="s">
        <v>74</v>
      </c>
      <c r="C16" s="156">
        <f t="shared" si="1"/>
        <v>54</v>
      </c>
      <c r="D16" s="156">
        <f t="shared" si="2"/>
        <v>54</v>
      </c>
      <c r="E16" s="156">
        <v>54</v>
      </c>
      <c r="F16" s="156">
        <v>0</v>
      </c>
      <c r="G16" s="156">
        <v>0</v>
      </c>
      <c r="H16" s="156">
        <v>0</v>
      </c>
      <c r="I16" s="156">
        <f t="shared" si="3"/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</row>
    <row r="17" spans="1:14" s="40" customFormat="1" ht="24.75" customHeight="1">
      <c r="A17" s="35" t="s">
        <v>75</v>
      </c>
      <c r="B17" s="35" t="s">
        <v>76</v>
      </c>
      <c r="C17" s="157">
        <f t="shared" si="1"/>
        <v>724.03</v>
      </c>
      <c r="D17" s="157">
        <f t="shared" si="2"/>
        <v>724.03</v>
      </c>
      <c r="E17" s="157">
        <v>724.03</v>
      </c>
      <c r="F17" s="156">
        <v>0</v>
      </c>
      <c r="G17" s="156">
        <v>0</v>
      </c>
      <c r="H17" s="156">
        <v>0</v>
      </c>
      <c r="I17" s="156">
        <f t="shared" si="3"/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</row>
    <row r="18" spans="1:14" s="40" customFormat="1" ht="24.75" customHeight="1">
      <c r="A18" s="33" t="s">
        <v>77</v>
      </c>
      <c r="B18" s="35" t="s">
        <v>78</v>
      </c>
      <c r="C18" s="157">
        <f t="shared" si="1"/>
        <v>10.22</v>
      </c>
      <c r="D18" s="156">
        <f t="shared" si="2"/>
        <v>10.22</v>
      </c>
      <c r="E18" s="156">
        <v>10.22</v>
      </c>
      <c r="F18" s="156">
        <v>0</v>
      </c>
      <c r="G18" s="156">
        <v>0</v>
      </c>
      <c r="H18" s="156">
        <v>0</v>
      </c>
      <c r="I18" s="156">
        <f t="shared" si="3"/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</row>
    <row r="19" spans="1:14" s="40" customFormat="1" ht="24.75" customHeight="1">
      <c r="A19" s="33" t="s">
        <v>79</v>
      </c>
      <c r="B19" s="33" t="s">
        <v>80</v>
      </c>
      <c r="C19" s="157">
        <f t="shared" si="1"/>
        <v>2139.43</v>
      </c>
      <c r="D19" s="156">
        <f t="shared" si="2"/>
        <v>2139.43</v>
      </c>
      <c r="E19" s="156">
        <v>2139.43</v>
      </c>
      <c r="F19" s="156">
        <v>0</v>
      </c>
      <c r="G19" s="156">
        <v>0</v>
      </c>
      <c r="H19" s="156">
        <v>0</v>
      </c>
      <c r="I19" s="156">
        <f t="shared" si="3"/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</row>
    <row r="20" spans="1:14" s="40" customFormat="1" ht="24.75" customHeight="1">
      <c r="A20" s="33" t="s">
        <v>81</v>
      </c>
      <c r="B20" s="33" t="s">
        <v>82</v>
      </c>
      <c r="C20" s="157">
        <f t="shared" si="1"/>
        <v>1089.35</v>
      </c>
      <c r="D20" s="156">
        <f t="shared" si="2"/>
        <v>1089.35</v>
      </c>
      <c r="E20" s="156">
        <v>1089.35</v>
      </c>
      <c r="F20" s="156">
        <v>0</v>
      </c>
      <c r="G20" s="156">
        <v>0</v>
      </c>
      <c r="H20" s="156">
        <v>0</v>
      </c>
      <c r="I20" s="156">
        <f t="shared" si="3"/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</row>
    <row r="21" spans="1:14" s="40" customFormat="1" ht="24.75" customHeight="1">
      <c r="A21" s="33" t="s">
        <v>83</v>
      </c>
      <c r="B21" s="33" t="s">
        <v>84</v>
      </c>
      <c r="C21" s="157">
        <f t="shared" si="1"/>
        <v>70.74</v>
      </c>
      <c r="D21" s="156">
        <f t="shared" si="2"/>
        <v>70.74</v>
      </c>
      <c r="E21" s="156">
        <v>70.74</v>
      </c>
      <c r="F21" s="156">
        <v>0</v>
      </c>
      <c r="G21" s="156">
        <v>0</v>
      </c>
      <c r="H21" s="156">
        <v>0</v>
      </c>
      <c r="I21" s="156">
        <f t="shared" si="3"/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</row>
    <row r="22" spans="1:14" s="40" customFormat="1" ht="24.75" customHeight="1">
      <c r="A22" s="33" t="s">
        <v>85</v>
      </c>
      <c r="B22" s="33" t="s">
        <v>86</v>
      </c>
      <c r="C22" s="157">
        <f t="shared" si="1"/>
        <v>1095.3</v>
      </c>
      <c r="D22" s="156">
        <f t="shared" si="2"/>
        <v>1095.3</v>
      </c>
      <c r="E22" s="156">
        <v>1095.3</v>
      </c>
      <c r="F22" s="156">
        <v>0</v>
      </c>
      <c r="G22" s="156">
        <v>0</v>
      </c>
      <c r="H22" s="156">
        <v>0</v>
      </c>
      <c r="I22" s="156">
        <f t="shared" si="3"/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</row>
    <row r="23" spans="1:14" s="40" customFormat="1" ht="24.75" customHeight="1">
      <c r="A23" s="33" t="s">
        <v>87</v>
      </c>
      <c r="B23" s="33" t="s">
        <v>88</v>
      </c>
      <c r="C23" s="157">
        <f t="shared" si="1"/>
        <v>1039.33</v>
      </c>
      <c r="D23" s="156">
        <f t="shared" si="2"/>
        <v>1039.33</v>
      </c>
      <c r="E23" s="156">
        <v>1039.33</v>
      </c>
      <c r="F23" s="156">
        <v>0</v>
      </c>
      <c r="G23" s="156">
        <v>0</v>
      </c>
      <c r="H23" s="156">
        <v>0</v>
      </c>
      <c r="I23" s="156">
        <f t="shared" si="3"/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</row>
    <row r="24" spans="1:14" s="40" customFormat="1" ht="24.75" customHeight="1">
      <c r="A24" s="33" t="s">
        <v>89</v>
      </c>
      <c r="B24" s="33" t="s">
        <v>90</v>
      </c>
      <c r="C24" s="157">
        <f t="shared" si="1"/>
        <v>1885.55</v>
      </c>
      <c r="D24" s="156">
        <f t="shared" si="2"/>
        <v>1885.55</v>
      </c>
      <c r="E24" s="156">
        <v>1885.55</v>
      </c>
      <c r="F24" s="156">
        <v>0</v>
      </c>
      <c r="G24" s="156">
        <v>0</v>
      </c>
      <c r="H24" s="156">
        <v>0</v>
      </c>
      <c r="I24" s="156">
        <f t="shared" si="3"/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</row>
    <row r="25" spans="1:14" s="40" customFormat="1" ht="24.75" customHeight="1">
      <c r="A25" s="33" t="s">
        <v>91</v>
      </c>
      <c r="B25" s="33" t="s">
        <v>92</v>
      </c>
      <c r="C25" s="157">
        <f t="shared" si="1"/>
        <v>1656.13</v>
      </c>
      <c r="D25" s="156">
        <f t="shared" si="2"/>
        <v>1656.13</v>
      </c>
      <c r="E25" s="156">
        <v>1656.13</v>
      </c>
      <c r="F25" s="156">
        <v>0</v>
      </c>
      <c r="G25" s="156">
        <v>0</v>
      </c>
      <c r="H25" s="156">
        <v>0</v>
      </c>
      <c r="I25" s="156">
        <f t="shared" si="3"/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</row>
    <row r="26" spans="1:14" s="40" customFormat="1" ht="24.75" customHeight="1">
      <c r="A26" s="35" t="s">
        <v>93</v>
      </c>
      <c r="B26" s="35" t="s">
        <v>94</v>
      </c>
      <c r="C26" s="157">
        <f t="shared" si="1"/>
        <v>357</v>
      </c>
      <c r="D26" s="157">
        <f t="shared" si="2"/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f t="shared" si="3"/>
        <v>357</v>
      </c>
      <c r="J26" s="156">
        <v>0</v>
      </c>
      <c r="K26" s="156">
        <v>0</v>
      </c>
      <c r="L26" s="156">
        <v>357</v>
      </c>
      <c r="M26" s="156">
        <v>0</v>
      </c>
      <c r="N26" s="156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4">
      <selection activeCell="A17" sqref="A17:IV18"/>
    </sheetView>
  </sheetViews>
  <sheetFormatPr defaultColWidth="9.00390625" defaultRowHeight="14.25"/>
  <cols>
    <col min="1" max="1" width="10.625" style="120" customWidth="1"/>
    <col min="2" max="2" width="38.00390625" style="120" bestFit="1" customWidth="1"/>
    <col min="3" max="3" width="14.125" style="120" customWidth="1"/>
    <col min="4" max="4" width="9.25390625" style="121" bestFit="1" customWidth="1"/>
    <col min="5" max="5" width="11.125" style="121" customWidth="1"/>
    <col min="6" max="6" width="11.875" style="121" customWidth="1"/>
    <col min="7" max="7" width="13.00390625" style="121" customWidth="1"/>
    <col min="8" max="8" width="23.50390625" style="122" customWidth="1"/>
    <col min="9" max="16384" width="9.00390625" style="120" customWidth="1"/>
  </cols>
  <sheetData>
    <row r="1" ht="24.75" customHeight="1">
      <c r="A1" s="120" t="s">
        <v>95</v>
      </c>
    </row>
    <row r="2" spans="1:8" s="117" customFormat="1" ht="22.5" customHeight="1">
      <c r="A2" s="123" t="s">
        <v>96</v>
      </c>
      <c r="B2" s="123"/>
      <c r="C2" s="123"/>
      <c r="D2" s="124"/>
      <c r="E2" s="124"/>
      <c r="F2" s="124"/>
      <c r="G2" s="124"/>
      <c r="H2" s="125"/>
    </row>
    <row r="3" ht="24" customHeight="1">
      <c r="H3" s="122" t="s">
        <v>3</v>
      </c>
    </row>
    <row r="4" spans="1:8" s="118" customFormat="1" ht="24.75" customHeight="1">
      <c r="A4" s="126" t="s">
        <v>43</v>
      </c>
      <c r="B4" s="126"/>
      <c r="C4" s="126" t="s">
        <v>97</v>
      </c>
      <c r="D4" s="127" t="s">
        <v>98</v>
      </c>
      <c r="E4" s="127"/>
      <c r="F4" s="127"/>
      <c r="G4" s="127" t="s">
        <v>99</v>
      </c>
      <c r="H4" s="128"/>
    </row>
    <row r="5" spans="1:8" s="118" customFormat="1" ht="31.5" customHeight="1">
      <c r="A5" s="126" t="s">
        <v>48</v>
      </c>
      <c r="B5" s="126" t="s">
        <v>49</v>
      </c>
      <c r="C5" s="126"/>
      <c r="D5" s="127" t="s">
        <v>54</v>
      </c>
      <c r="E5" s="127" t="s">
        <v>100</v>
      </c>
      <c r="F5" s="127" t="s">
        <v>101</v>
      </c>
      <c r="G5" s="127" t="s">
        <v>102</v>
      </c>
      <c r="H5" s="128" t="s">
        <v>103</v>
      </c>
    </row>
    <row r="6" spans="1:8" s="119" customFormat="1" ht="24.75" customHeight="1">
      <c r="A6" s="129" t="s">
        <v>54</v>
      </c>
      <c r="B6" s="130"/>
      <c r="C6" s="131">
        <f>SUM(C7:C22)</f>
        <v>50251.01</v>
      </c>
      <c r="D6" s="132">
        <f>SUM(D7:D25)</f>
        <v>34253.310000000005</v>
      </c>
      <c r="E6" s="132">
        <f>SUM(E7:E25)</f>
        <v>31700.47</v>
      </c>
      <c r="F6" s="132">
        <f>SUM(F7:F25)</f>
        <v>2552.84</v>
      </c>
      <c r="G6" s="133">
        <f>SUM(G7:G22)</f>
        <v>-20578.71</v>
      </c>
      <c r="H6" s="134">
        <f>G6/C6</f>
        <v>-0.40951833604936494</v>
      </c>
    </row>
    <row r="7" spans="1:8" s="119" customFormat="1" ht="24.75" customHeight="1">
      <c r="A7" s="135" t="s">
        <v>55</v>
      </c>
      <c r="B7" s="135" t="s">
        <v>56</v>
      </c>
      <c r="C7" s="131">
        <v>550.83</v>
      </c>
      <c r="D7" s="132">
        <f>E7+F7</f>
        <v>527.35</v>
      </c>
      <c r="E7" s="136">
        <v>527.35</v>
      </c>
      <c r="F7" s="132">
        <v>0</v>
      </c>
      <c r="G7" s="133">
        <f aca="true" t="shared" si="0" ref="G7:G25">D7-C7</f>
        <v>-23.480000000000018</v>
      </c>
      <c r="H7" s="137">
        <f aca="true" t="shared" si="1" ref="H7:H25">G7/C7</f>
        <v>-0.042626581703974036</v>
      </c>
    </row>
    <row r="8" spans="1:8" s="119" customFormat="1" ht="24.75" customHeight="1">
      <c r="A8" s="135" t="s">
        <v>57</v>
      </c>
      <c r="B8" s="135" t="s">
        <v>58</v>
      </c>
      <c r="C8" s="131">
        <v>93.68</v>
      </c>
      <c r="D8" s="132">
        <f>E8+F8</f>
        <v>85</v>
      </c>
      <c r="E8" s="136">
        <v>0</v>
      </c>
      <c r="F8" s="132">
        <v>85</v>
      </c>
      <c r="G8" s="133">
        <f t="shared" si="0"/>
        <v>-8.680000000000007</v>
      </c>
      <c r="H8" s="137">
        <f t="shared" si="1"/>
        <v>-0.09265584970111022</v>
      </c>
    </row>
    <row r="9" spans="1:8" s="119" customFormat="1" ht="24.75" customHeight="1">
      <c r="A9" s="135" t="s">
        <v>59</v>
      </c>
      <c r="B9" s="135" t="s">
        <v>60</v>
      </c>
      <c r="C9" s="131">
        <v>8317.76</v>
      </c>
      <c r="D9" s="132">
        <f aca="true" t="shared" si="2" ref="D9:D25">E9+F9</f>
        <v>1736.92</v>
      </c>
      <c r="E9" s="136">
        <v>953.92</v>
      </c>
      <c r="F9" s="132">
        <v>783</v>
      </c>
      <c r="G9" s="133">
        <f t="shared" si="0"/>
        <v>-6580.84</v>
      </c>
      <c r="H9" s="137">
        <f t="shared" si="1"/>
        <v>-0.7911793559804563</v>
      </c>
    </row>
    <row r="10" spans="1:8" s="119" customFormat="1" ht="24.75" customHeight="1">
      <c r="A10" s="135" t="s">
        <v>61</v>
      </c>
      <c r="B10" s="135" t="s">
        <v>62</v>
      </c>
      <c r="C10" s="131">
        <v>14879.37</v>
      </c>
      <c r="D10" s="132">
        <f t="shared" si="2"/>
        <v>11143.04</v>
      </c>
      <c r="E10" s="136">
        <v>10518.04</v>
      </c>
      <c r="F10" s="132">
        <v>625</v>
      </c>
      <c r="G10" s="133">
        <f t="shared" si="0"/>
        <v>-3736.33</v>
      </c>
      <c r="H10" s="137">
        <f t="shared" si="1"/>
        <v>-0.251108077828564</v>
      </c>
    </row>
    <row r="11" spans="1:8" s="119" customFormat="1" ht="24.75" customHeight="1">
      <c r="A11" s="135" t="s">
        <v>63</v>
      </c>
      <c r="B11" s="135" t="s">
        <v>64</v>
      </c>
      <c r="C11" s="131">
        <v>6775.42</v>
      </c>
      <c r="D11" s="132">
        <f t="shared" si="2"/>
        <v>5867.61</v>
      </c>
      <c r="E11" s="136">
        <v>5867.61</v>
      </c>
      <c r="F11" s="132"/>
      <c r="G11" s="133">
        <f t="shared" si="0"/>
        <v>-907.8100000000004</v>
      </c>
      <c r="H11" s="137">
        <f t="shared" si="1"/>
        <v>-0.1339857898108162</v>
      </c>
    </row>
    <row r="12" spans="1:8" s="119" customFormat="1" ht="24.75" customHeight="1">
      <c r="A12" s="135" t="s">
        <v>65</v>
      </c>
      <c r="B12" s="135" t="s">
        <v>66</v>
      </c>
      <c r="C12" s="132">
        <v>3608.3</v>
      </c>
      <c r="D12" s="132">
        <f t="shared" si="2"/>
        <v>3125.99</v>
      </c>
      <c r="E12" s="136">
        <v>2735.99</v>
      </c>
      <c r="F12" s="132">
        <v>390</v>
      </c>
      <c r="G12" s="133">
        <f t="shared" si="0"/>
        <v>-482.3100000000004</v>
      </c>
      <c r="H12" s="137">
        <f t="shared" si="1"/>
        <v>-0.13366682371199745</v>
      </c>
    </row>
    <row r="13" spans="1:8" s="119" customFormat="1" ht="24.75" customHeight="1">
      <c r="A13" s="135" t="s">
        <v>67</v>
      </c>
      <c r="B13" s="135" t="s">
        <v>68</v>
      </c>
      <c r="C13" s="132">
        <v>2664.1</v>
      </c>
      <c r="D13" s="132">
        <f t="shared" si="2"/>
        <v>1131.5</v>
      </c>
      <c r="E13" s="136">
        <v>895.66</v>
      </c>
      <c r="F13" s="132">
        <v>235.84</v>
      </c>
      <c r="G13" s="133">
        <f t="shared" si="0"/>
        <v>-1532.6</v>
      </c>
      <c r="H13" s="137">
        <f t="shared" si="1"/>
        <v>-0.5752787057542885</v>
      </c>
    </row>
    <row r="14" spans="1:8" s="119" customFormat="1" ht="24.75" customHeight="1">
      <c r="A14" s="135" t="s">
        <v>69</v>
      </c>
      <c r="B14" s="135" t="s">
        <v>70</v>
      </c>
      <c r="C14" s="131">
        <v>67.11</v>
      </c>
      <c r="D14" s="132">
        <f t="shared" si="2"/>
        <v>73.2</v>
      </c>
      <c r="E14" s="136">
        <v>73.2</v>
      </c>
      <c r="F14" s="132">
        <v>0</v>
      </c>
      <c r="G14" s="133">
        <f t="shared" si="0"/>
        <v>6.090000000000003</v>
      </c>
      <c r="H14" s="137">
        <f t="shared" si="1"/>
        <v>0.0907465355386679</v>
      </c>
    </row>
    <row r="15" spans="1:8" s="119" customFormat="1" ht="24.75" customHeight="1">
      <c r="A15" s="135" t="s">
        <v>71</v>
      </c>
      <c r="B15" s="135" t="s">
        <v>72</v>
      </c>
      <c r="C15" s="131">
        <v>658.55</v>
      </c>
      <c r="D15" s="132">
        <f t="shared" si="2"/>
        <v>798.62</v>
      </c>
      <c r="E15" s="136">
        <v>418.62</v>
      </c>
      <c r="F15" s="132">
        <v>380</v>
      </c>
      <c r="G15" s="133">
        <f t="shared" si="0"/>
        <v>140.07000000000005</v>
      </c>
      <c r="H15" s="137">
        <f t="shared" si="1"/>
        <v>0.21269455622200298</v>
      </c>
    </row>
    <row r="16" spans="1:8" s="119" customFormat="1" ht="24.75" customHeight="1">
      <c r="A16" s="135" t="s">
        <v>73</v>
      </c>
      <c r="B16" s="135" t="s">
        <v>74</v>
      </c>
      <c r="C16" s="131">
        <v>34.44</v>
      </c>
      <c r="D16" s="132">
        <f t="shared" si="2"/>
        <v>54</v>
      </c>
      <c r="E16" s="136">
        <v>0</v>
      </c>
      <c r="F16" s="132">
        <v>54</v>
      </c>
      <c r="G16" s="133">
        <f t="shared" si="0"/>
        <v>19.560000000000002</v>
      </c>
      <c r="H16" s="137">
        <f t="shared" si="1"/>
        <v>0.5679442508710802</v>
      </c>
    </row>
    <row r="17" spans="1:8" s="119" customFormat="1" ht="24.75" customHeight="1">
      <c r="A17" s="138" t="s">
        <v>75</v>
      </c>
      <c r="B17" s="138" t="s">
        <v>76</v>
      </c>
      <c r="C17" s="132">
        <v>0</v>
      </c>
      <c r="D17" s="132">
        <f t="shared" si="2"/>
        <v>724.03</v>
      </c>
      <c r="E17" s="139">
        <v>724.03</v>
      </c>
      <c r="F17" s="132">
        <v>0</v>
      </c>
      <c r="G17" s="133">
        <f t="shared" si="0"/>
        <v>724.03</v>
      </c>
      <c r="H17" s="137"/>
    </row>
    <row r="18" spans="1:8" s="119" customFormat="1" ht="24.75" customHeight="1">
      <c r="A18" s="135" t="s">
        <v>77</v>
      </c>
      <c r="B18" s="138" t="s">
        <v>78</v>
      </c>
      <c r="C18" s="132">
        <v>0</v>
      </c>
      <c r="D18" s="132">
        <f t="shared" si="2"/>
        <v>10.22</v>
      </c>
      <c r="E18" s="136">
        <v>10.22</v>
      </c>
      <c r="F18" s="132">
        <v>0</v>
      </c>
      <c r="G18" s="133">
        <f t="shared" si="0"/>
        <v>10.22</v>
      </c>
      <c r="H18" s="137"/>
    </row>
    <row r="19" spans="1:8" s="119" customFormat="1" ht="24.75" customHeight="1">
      <c r="A19" s="135" t="s">
        <v>79</v>
      </c>
      <c r="B19" s="135" t="s">
        <v>80</v>
      </c>
      <c r="C19" s="131">
        <v>2291.64</v>
      </c>
      <c r="D19" s="132">
        <f t="shared" si="2"/>
        <v>2139.43</v>
      </c>
      <c r="E19" s="136">
        <v>2139.43</v>
      </c>
      <c r="F19" s="132">
        <v>0</v>
      </c>
      <c r="G19" s="133">
        <f t="shared" si="0"/>
        <v>-152.21000000000004</v>
      </c>
      <c r="H19" s="137">
        <f t="shared" si="1"/>
        <v>-0.06641968197448117</v>
      </c>
    </row>
    <row r="20" spans="1:8" s="119" customFormat="1" ht="24.75" customHeight="1">
      <c r="A20" s="135" t="s">
        <v>81</v>
      </c>
      <c r="B20" s="135" t="s">
        <v>82</v>
      </c>
      <c r="C20" s="131">
        <v>340.07</v>
      </c>
      <c r="D20" s="132">
        <f t="shared" si="2"/>
        <v>1089.35</v>
      </c>
      <c r="E20" s="136">
        <v>1089.35</v>
      </c>
      <c r="F20" s="132">
        <v>0</v>
      </c>
      <c r="G20" s="133">
        <f t="shared" si="0"/>
        <v>749.28</v>
      </c>
      <c r="H20" s="137">
        <f t="shared" si="1"/>
        <v>2.203311083012321</v>
      </c>
    </row>
    <row r="21" spans="1:8" s="119" customFormat="1" ht="24.75" customHeight="1">
      <c r="A21" s="135" t="s">
        <v>83</v>
      </c>
      <c r="B21" s="135" t="s">
        <v>84</v>
      </c>
      <c r="C21" s="131">
        <v>1208.84</v>
      </c>
      <c r="D21" s="132">
        <f t="shared" si="2"/>
        <v>70.74</v>
      </c>
      <c r="E21" s="136">
        <v>70.74</v>
      </c>
      <c r="F21" s="132">
        <v>0</v>
      </c>
      <c r="G21" s="133">
        <f t="shared" si="0"/>
        <v>-1138.1</v>
      </c>
      <c r="H21" s="137">
        <f t="shared" si="1"/>
        <v>-0.9414810893087588</v>
      </c>
    </row>
    <row r="22" spans="1:8" s="119" customFormat="1" ht="24.75" customHeight="1">
      <c r="A22" s="138" t="s">
        <v>85</v>
      </c>
      <c r="B22" s="138" t="s">
        <v>86</v>
      </c>
      <c r="C22" s="140">
        <v>8760.9</v>
      </c>
      <c r="D22" s="132">
        <f t="shared" si="2"/>
        <v>1095.3</v>
      </c>
      <c r="E22" s="136">
        <v>1095.3</v>
      </c>
      <c r="F22" s="132">
        <v>0</v>
      </c>
      <c r="G22" s="141">
        <f t="shared" si="0"/>
        <v>-7665.599999999999</v>
      </c>
      <c r="H22" s="137">
        <f t="shared" si="1"/>
        <v>-0.8749785980892374</v>
      </c>
    </row>
    <row r="23" spans="1:8" ht="24.75" customHeight="1">
      <c r="A23" s="142" t="s">
        <v>87</v>
      </c>
      <c r="B23" s="142" t="s">
        <v>88</v>
      </c>
      <c r="C23" s="143">
        <v>846.97</v>
      </c>
      <c r="D23" s="132">
        <f t="shared" si="2"/>
        <v>1039.33</v>
      </c>
      <c r="E23" s="139">
        <v>1039.33</v>
      </c>
      <c r="F23" s="132">
        <v>0</v>
      </c>
      <c r="G23" s="141">
        <f t="shared" si="0"/>
        <v>192.3599999999999</v>
      </c>
      <c r="H23" s="137">
        <f t="shared" si="1"/>
        <v>0.22711548224848566</v>
      </c>
    </row>
    <row r="24" spans="1:8" ht="24.75" customHeight="1">
      <c r="A24" s="142" t="s">
        <v>89</v>
      </c>
      <c r="B24" s="142" t="s">
        <v>90</v>
      </c>
      <c r="C24" s="143">
        <v>1593.21</v>
      </c>
      <c r="D24" s="132">
        <f t="shared" si="2"/>
        <v>1885.55</v>
      </c>
      <c r="E24" s="139">
        <v>1885.55</v>
      </c>
      <c r="F24" s="132">
        <v>0</v>
      </c>
      <c r="G24" s="141">
        <f t="shared" si="0"/>
        <v>292.3399999999999</v>
      </c>
      <c r="H24" s="137">
        <f t="shared" si="1"/>
        <v>0.18349119074070583</v>
      </c>
    </row>
    <row r="25" spans="1:8" ht="24.75" customHeight="1">
      <c r="A25" s="142" t="s">
        <v>91</v>
      </c>
      <c r="B25" s="142" t="s">
        <v>92</v>
      </c>
      <c r="C25" s="143">
        <v>1137.5</v>
      </c>
      <c r="D25" s="132">
        <f t="shared" si="2"/>
        <v>1656.13</v>
      </c>
      <c r="E25" s="136">
        <v>1656.13</v>
      </c>
      <c r="F25" s="132">
        <v>0</v>
      </c>
      <c r="G25" s="141">
        <f t="shared" si="0"/>
        <v>518.6300000000001</v>
      </c>
      <c r="H25" s="137">
        <f t="shared" si="1"/>
        <v>0.4559384615384616</v>
      </c>
    </row>
    <row r="26" ht="24.75" customHeight="1"/>
    <row r="27" ht="24.75" customHeight="1"/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G21" sqref="G21"/>
    </sheetView>
  </sheetViews>
  <sheetFormatPr defaultColWidth="9.00390625" defaultRowHeight="14.25"/>
  <cols>
    <col min="1" max="1" width="19.375" style="97" customWidth="1"/>
    <col min="2" max="2" width="31.50390625" style="97" customWidth="1"/>
    <col min="3" max="3" width="30.375" style="98" customWidth="1"/>
    <col min="4" max="4" width="6.00390625" style="97" customWidth="1"/>
    <col min="5" max="5" width="28.00390625" style="97" bestFit="1" customWidth="1"/>
    <col min="6" max="16384" width="9.00390625" style="97" customWidth="1"/>
  </cols>
  <sheetData>
    <row r="1" spans="1:3" s="4" customFormat="1" ht="14.25">
      <c r="A1" s="4" t="s">
        <v>104</v>
      </c>
      <c r="C1" s="42"/>
    </row>
    <row r="2" spans="1:5" s="39" customFormat="1" ht="34.5" customHeight="1">
      <c r="A2" s="50" t="s">
        <v>105</v>
      </c>
      <c r="B2" s="50"/>
      <c r="C2" s="43"/>
      <c r="D2" s="54"/>
      <c r="E2" s="54"/>
    </row>
    <row r="3" spans="1:5" s="4" customFormat="1" ht="19.5" customHeight="1">
      <c r="A3" s="99"/>
      <c r="B3" s="99"/>
      <c r="C3" s="100" t="s">
        <v>3</v>
      </c>
      <c r="D3" s="99"/>
      <c r="E3" s="99"/>
    </row>
    <row r="4" spans="1:3" ht="19.5" customHeight="1">
      <c r="A4" s="101" t="s">
        <v>106</v>
      </c>
      <c r="B4" s="101" t="s">
        <v>107</v>
      </c>
      <c r="C4" s="102" t="s">
        <v>108</v>
      </c>
    </row>
    <row r="5" spans="1:3" ht="21.75" customHeight="1">
      <c r="A5" s="103" t="s">
        <v>54</v>
      </c>
      <c r="B5" s="104"/>
      <c r="C5" s="105">
        <f>C6+C11+C21+C23+C26+C28</f>
        <v>31700.469999999998</v>
      </c>
    </row>
    <row r="6" spans="1:3" s="96" customFormat="1" ht="21.75" customHeight="1">
      <c r="A6" s="106">
        <v>501</v>
      </c>
      <c r="B6" s="107" t="s">
        <v>109</v>
      </c>
      <c r="C6" s="108">
        <f>SUM(C7:C10)</f>
        <v>1594.87</v>
      </c>
    </row>
    <row r="7" spans="1:3" ht="21.75" customHeight="1">
      <c r="A7" s="109">
        <v>50101</v>
      </c>
      <c r="B7" s="110" t="s">
        <v>110</v>
      </c>
      <c r="C7" s="95">
        <v>694.48</v>
      </c>
    </row>
    <row r="8" spans="1:3" ht="21.75" customHeight="1">
      <c r="A8" s="109">
        <v>50102</v>
      </c>
      <c r="B8" s="110" t="s">
        <v>111</v>
      </c>
      <c r="C8" s="95">
        <v>581.12</v>
      </c>
    </row>
    <row r="9" spans="1:3" ht="21.75" customHeight="1">
      <c r="A9" s="109">
        <v>50103</v>
      </c>
      <c r="B9" s="110" t="s">
        <v>112</v>
      </c>
      <c r="C9" s="95">
        <v>290.73</v>
      </c>
    </row>
    <row r="10" spans="1:3" ht="21.75" customHeight="1">
      <c r="A10" s="109">
        <v>50199</v>
      </c>
      <c r="B10" s="110" t="s">
        <v>113</v>
      </c>
      <c r="C10" s="95">
        <v>28.54</v>
      </c>
    </row>
    <row r="11" spans="1:3" ht="21.75" customHeight="1">
      <c r="A11" s="106">
        <v>502</v>
      </c>
      <c r="B11" s="111" t="s">
        <v>114</v>
      </c>
      <c r="C11" s="112">
        <f>SUM(C12:C20)</f>
        <v>441.91999999999996</v>
      </c>
    </row>
    <row r="12" spans="1:3" ht="21.75" customHeight="1">
      <c r="A12" s="109">
        <v>50201</v>
      </c>
      <c r="B12" s="113" t="s">
        <v>115</v>
      </c>
      <c r="C12" s="114">
        <v>264.09</v>
      </c>
    </row>
    <row r="13" spans="1:3" ht="21.75" customHeight="1">
      <c r="A13" s="109">
        <v>50202</v>
      </c>
      <c r="B13" s="113" t="s">
        <v>116</v>
      </c>
      <c r="C13" s="115">
        <v>0</v>
      </c>
    </row>
    <row r="14" spans="1:3" ht="21.75" customHeight="1">
      <c r="A14" s="109">
        <v>50203</v>
      </c>
      <c r="B14" s="113" t="s">
        <v>117</v>
      </c>
      <c r="C14" s="115">
        <v>15.7</v>
      </c>
    </row>
    <row r="15" spans="1:3" ht="21.75" customHeight="1">
      <c r="A15" s="109">
        <v>50204</v>
      </c>
      <c r="B15" s="113" t="s">
        <v>118</v>
      </c>
      <c r="C15" s="115">
        <v>0</v>
      </c>
    </row>
    <row r="16" spans="1:3" ht="21.75" customHeight="1">
      <c r="A16" s="109">
        <v>50205</v>
      </c>
      <c r="B16" s="113" t="s">
        <v>119</v>
      </c>
      <c r="C16" s="115">
        <v>49.38</v>
      </c>
    </row>
    <row r="17" spans="1:3" ht="21.75" customHeight="1">
      <c r="A17" s="109">
        <v>50206</v>
      </c>
      <c r="B17" s="113" t="s">
        <v>120</v>
      </c>
      <c r="C17" s="115">
        <v>0</v>
      </c>
    </row>
    <row r="18" spans="1:3" ht="21.75" customHeight="1">
      <c r="A18" s="109">
        <v>50208</v>
      </c>
      <c r="B18" s="113" t="s">
        <v>121</v>
      </c>
      <c r="C18" s="115">
        <v>0</v>
      </c>
    </row>
    <row r="19" spans="1:3" ht="21.75" customHeight="1">
      <c r="A19" s="109">
        <v>50209</v>
      </c>
      <c r="B19" s="113" t="s">
        <v>122</v>
      </c>
      <c r="C19" s="115">
        <v>20.02</v>
      </c>
    </row>
    <row r="20" spans="1:3" ht="21.75" customHeight="1">
      <c r="A20" s="109">
        <v>50299</v>
      </c>
      <c r="B20" s="113" t="s">
        <v>123</v>
      </c>
      <c r="C20" s="115">
        <v>92.73</v>
      </c>
    </row>
    <row r="21" spans="1:3" ht="21.75" customHeight="1">
      <c r="A21" s="106">
        <v>503</v>
      </c>
      <c r="B21" s="107" t="s">
        <v>124</v>
      </c>
      <c r="C21" s="105">
        <f>SUM(C22)</f>
        <v>0</v>
      </c>
    </row>
    <row r="22" spans="1:3" ht="21.75" customHeight="1">
      <c r="A22" s="109">
        <v>50306</v>
      </c>
      <c r="B22" s="113" t="s">
        <v>125</v>
      </c>
      <c r="C22" s="115">
        <v>0</v>
      </c>
    </row>
    <row r="23" spans="1:3" ht="21.75" customHeight="1">
      <c r="A23" s="106">
        <v>505</v>
      </c>
      <c r="B23" s="107" t="s">
        <v>126</v>
      </c>
      <c r="C23" s="108">
        <f>SUM(C24:C25)</f>
        <v>27633.489999999998</v>
      </c>
    </row>
    <row r="24" spans="1:3" ht="21.75" customHeight="1">
      <c r="A24" s="109">
        <v>50501</v>
      </c>
      <c r="B24" s="110" t="s">
        <v>127</v>
      </c>
      <c r="C24" s="95">
        <v>24660.37</v>
      </c>
    </row>
    <row r="25" spans="1:3" ht="21.75" customHeight="1">
      <c r="A25" s="109">
        <v>50502</v>
      </c>
      <c r="B25" s="110" t="s">
        <v>128</v>
      </c>
      <c r="C25" s="95">
        <v>2973.12</v>
      </c>
    </row>
    <row r="26" spans="1:3" ht="21.75" customHeight="1">
      <c r="A26" s="106">
        <v>506</v>
      </c>
      <c r="B26" s="107" t="s">
        <v>129</v>
      </c>
      <c r="C26" s="116">
        <f>SUM(C27)</f>
        <v>0</v>
      </c>
    </row>
    <row r="27" spans="1:3" ht="21.75" customHeight="1">
      <c r="A27" s="109">
        <v>50601</v>
      </c>
      <c r="B27" s="113" t="s">
        <v>130</v>
      </c>
      <c r="C27" s="115">
        <v>0</v>
      </c>
    </row>
    <row r="28" spans="1:3" ht="21.75" customHeight="1">
      <c r="A28" s="106">
        <v>509</v>
      </c>
      <c r="B28" s="107" t="s">
        <v>131</v>
      </c>
      <c r="C28" s="108">
        <f>SUM(C29:C31)</f>
        <v>2030.19</v>
      </c>
    </row>
    <row r="29" spans="1:3" ht="21.75" customHeight="1">
      <c r="A29" s="109">
        <v>50901</v>
      </c>
      <c r="B29" s="110" t="s">
        <v>132</v>
      </c>
      <c r="C29" s="95">
        <v>61</v>
      </c>
    </row>
    <row r="30" spans="1:3" ht="21.75" customHeight="1">
      <c r="A30" s="109">
        <v>50905</v>
      </c>
      <c r="B30" s="110" t="s">
        <v>133</v>
      </c>
      <c r="C30" s="95">
        <v>1363.05</v>
      </c>
    </row>
    <row r="31" spans="1:3" ht="21.75" customHeight="1">
      <c r="A31" s="109">
        <v>50999</v>
      </c>
      <c r="B31" s="110" t="s">
        <v>134</v>
      </c>
      <c r="C31" s="95">
        <v>606.14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2" customWidth="1"/>
    <col min="4" max="5" width="22.75390625" style="42" customWidth="1"/>
    <col min="6" max="6" width="9.00390625" style="4" customWidth="1"/>
    <col min="7" max="7" width="11.625" style="4" customWidth="1"/>
    <col min="8" max="16384" width="9.00390625" style="4" customWidth="1"/>
  </cols>
  <sheetData>
    <row r="1" ht="14.25">
      <c r="A1" s="4" t="s">
        <v>135</v>
      </c>
    </row>
    <row r="2" spans="1:5" s="39" customFormat="1" ht="34.5" customHeight="1">
      <c r="A2" s="50" t="s">
        <v>136</v>
      </c>
      <c r="B2" s="50"/>
      <c r="C2" s="43"/>
      <c r="D2" s="43"/>
      <c r="E2" s="43"/>
    </row>
    <row r="3" ht="19.5" customHeight="1">
      <c r="E3" s="42" t="s">
        <v>3</v>
      </c>
    </row>
    <row r="4" spans="1:5" ht="14.25">
      <c r="A4" s="90" t="s">
        <v>137</v>
      </c>
      <c r="B4" s="90"/>
      <c r="C4" s="91" t="s">
        <v>138</v>
      </c>
      <c r="D4" s="91"/>
      <c r="E4" s="91"/>
    </row>
    <row r="5" spans="1:5" ht="14.25">
      <c r="A5" s="90" t="s">
        <v>48</v>
      </c>
      <c r="B5" s="90" t="s">
        <v>49</v>
      </c>
      <c r="C5" s="91" t="s">
        <v>54</v>
      </c>
      <c r="D5" s="91" t="s">
        <v>139</v>
      </c>
      <c r="E5" s="91" t="s">
        <v>140</v>
      </c>
    </row>
    <row r="6" spans="1:5" ht="14.25">
      <c r="A6" s="90" t="s">
        <v>141</v>
      </c>
      <c r="B6" s="90"/>
      <c r="C6" s="92">
        <f>C7+C21+C49+C62</f>
        <v>31700.469999999998</v>
      </c>
      <c r="D6" s="92">
        <f>D7+D21+D49+D62</f>
        <v>28285.42</v>
      </c>
      <c r="E6" s="92">
        <f>E7+E21+E49+E62</f>
        <v>3415.0499999999997</v>
      </c>
    </row>
    <row r="7" spans="1:5" s="89" customFormat="1" ht="14.25">
      <c r="A7" s="90">
        <v>301</v>
      </c>
      <c r="B7" s="93" t="s">
        <v>142</v>
      </c>
      <c r="C7" s="92">
        <f>SUM(C8:C20)</f>
        <v>26255.23</v>
      </c>
      <c r="D7" s="92">
        <f>SUM(D8:D20)</f>
        <v>26255.23</v>
      </c>
      <c r="E7" s="92">
        <f>SUM(E8:E20)</f>
        <v>0</v>
      </c>
    </row>
    <row r="8" spans="1:5" ht="15">
      <c r="A8" s="63">
        <v>30101</v>
      </c>
      <c r="B8" s="94" t="s">
        <v>143</v>
      </c>
      <c r="C8" s="72">
        <f>D8+E8</f>
        <v>7857.97</v>
      </c>
      <c r="D8" s="95">
        <v>7857.97</v>
      </c>
      <c r="E8" s="72">
        <v>0</v>
      </c>
    </row>
    <row r="9" spans="1:5" ht="15">
      <c r="A9" s="63">
        <v>30102</v>
      </c>
      <c r="B9" s="94" t="s">
        <v>144</v>
      </c>
      <c r="C9" s="72">
        <f aca="true" t="shared" si="0" ref="C9:C20">D9+E9</f>
        <v>8065.43</v>
      </c>
      <c r="D9" s="95">
        <v>8065.43</v>
      </c>
      <c r="E9" s="72">
        <v>0</v>
      </c>
    </row>
    <row r="10" spans="1:5" ht="15">
      <c r="A10" s="63">
        <v>30103</v>
      </c>
      <c r="B10" s="94" t="s">
        <v>145</v>
      </c>
      <c r="C10" s="72">
        <f t="shared" si="0"/>
        <v>2335.56</v>
      </c>
      <c r="D10" s="95">
        <v>2335.56</v>
      </c>
      <c r="E10" s="72">
        <v>0</v>
      </c>
    </row>
    <row r="11" spans="1:5" ht="14.25">
      <c r="A11" s="63">
        <v>30106</v>
      </c>
      <c r="B11" s="94" t="s">
        <v>146</v>
      </c>
      <c r="C11" s="72">
        <f t="shared" si="0"/>
        <v>0</v>
      </c>
      <c r="D11" s="72">
        <v>0</v>
      </c>
      <c r="E11" s="72">
        <v>0</v>
      </c>
    </row>
    <row r="12" spans="1:5" ht="14.25">
      <c r="A12" s="63">
        <v>30107</v>
      </c>
      <c r="B12" s="94" t="s">
        <v>147</v>
      </c>
      <c r="C12" s="72">
        <f t="shared" si="0"/>
        <v>0</v>
      </c>
      <c r="D12" s="72">
        <v>0</v>
      </c>
      <c r="E12" s="72">
        <v>0</v>
      </c>
    </row>
    <row r="13" spans="1:5" ht="15">
      <c r="A13" s="63">
        <v>30108</v>
      </c>
      <c r="B13" s="94" t="s">
        <v>148</v>
      </c>
      <c r="C13" s="72">
        <f t="shared" si="0"/>
        <v>2182.46</v>
      </c>
      <c r="D13" s="95">
        <v>2182.46</v>
      </c>
      <c r="E13" s="72">
        <v>0</v>
      </c>
    </row>
    <row r="14" spans="1:5" ht="15">
      <c r="A14" s="63">
        <v>30109</v>
      </c>
      <c r="B14" s="94" t="s">
        <v>149</v>
      </c>
      <c r="C14" s="72">
        <f t="shared" si="0"/>
        <v>1091.23</v>
      </c>
      <c r="D14" s="95">
        <v>1091.23</v>
      </c>
      <c r="E14" s="72">
        <v>0</v>
      </c>
    </row>
    <row r="15" spans="1:5" ht="15">
      <c r="A15" s="63">
        <v>30110</v>
      </c>
      <c r="B15" s="94" t="s">
        <v>150</v>
      </c>
      <c r="C15" s="72">
        <f t="shared" si="0"/>
        <v>1091.23</v>
      </c>
      <c r="D15" s="95">
        <v>1091.23</v>
      </c>
      <c r="E15" s="72">
        <v>0</v>
      </c>
    </row>
    <row r="16" spans="1:5" ht="15">
      <c r="A16" s="63">
        <v>30111</v>
      </c>
      <c r="B16" s="94" t="s">
        <v>151</v>
      </c>
      <c r="C16" s="72">
        <f t="shared" si="0"/>
        <v>1060.25</v>
      </c>
      <c r="D16" s="95">
        <v>1060.25</v>
      </c>
      <c r="E16" s="72">
        <v>0</v>
      </c>
    </row>
    <row r="17" spans="1:5" ht="15">
      <c r="A17" s="63">
        <v>30112</v>
      </c>
      <c r="B17" s="94" t="s">
        <v>152</v>
      </c>
      <c r="C17" s="72">
        <f t="shared" si="0"/>
        <v>212.6</v>
      </c>
      <c r="D17" s="95">
        <v>212.6</v>
      </c>
      <c r="E17" s="72">
        <v>0</v>
      </c>
    </row>
    <row r="18" spans="1:5" ht="15">
      <c r="A18" s="63">
        <v>30113</v>
      </c>
      <c r="B18" s="94" t="s">
        <v>153</v>
      </c>
      <c r="C18" s="72">
        <f t="shared" si="0"/>
        <v>1885.55</v>
      </c>
      <c r="D18" s="95">
        <v>1885.55</v>
      </c>
      <c r="E18" s="72">
        <v>0</v>
      </c>
    </row>
    <row r="19" spans="1:5" ht="14.25">
      <c r="A19" s="63">
        <v>30114</v>
      </c>
      <c r="B19" s="94" t="s">
        <v>154</v>
      </c>
      <c r="C19" s="72">
        <f t="shared" si="0"/>
        <v>0</v>
      </c>
      <c r="D19" s="72">
        <v>0</v>
      </c>
      <c r="E19" s="72">
        <v>0</v>
      </c>
    </row>
    <row r="20" spans="1:5" ht="14.25">
      <c r="A20" s="63">
        <v>30199</v>
      </c>
      <c r="B20" s="94" t="s">
        <v>155</v>
      </c>
      <c r="C20" s="72">
        <f t="shared" si="0"/>
        <v>472.95</v>
      </c>
      <c r="D20" s="72">
        <v>472.95</v>
      </c>
      <c r="E20" s="72">
        <v>0</v>
      </c>
    </row>
    <row r="21" spans="1:5" s="89" customFormat="1" ht="14.25">
      <c r="A21" s="90">
        <v>302</v>
      </c>
      <c r="B21" s="93" t="s">
        <v>156</v>
      </c>
      <c r="C21" s="92">
        <f>SUM(C22:C48)</f>
        <v>3415.0499999999997</v>
      </c>
      <c r="D21" s="92">
        <f>SUM(D22:D48)</f>
        <v>0</v>
      </c>
      <c r="E21" s="92">
        <f>SUM(E22:E48)</f>
        <v>3415.0499999999997</v>
      </c>
    </row>
    <row r="22" spans="1:5" ht="14.25">
      <c r="A22" s="63">
        <v>30201</v>
      </c>
      <c r="B22" s="94" t="s">
        <v>157</v>
      </c>
      <c r="C22" s="72">
        <f>D22+E22</f>
        <v>611.25</v>
      </c>
      <c r="D22" s="72">
        <v>0</v>
      </c>
      <c r="E22" s="17">
        <v>611.25</v>
      </c>
    </row>
    <row r="23" spans="1:5" ht="14.25">
      <c r="A23" s="63">
        <v>30202</v>
      </c>
      <c r="B23" s="94" t="s">
        <v>158</v>
      </c>
      <c r="C23" s="72">
        <f aca="true" t="shared" si="1" ref="C23:C48">D23+E23</f>
        <v>192.41</v>
      </c>
      <c r="D23" s="72">
        <v>0</v>
      </c>
      <c r="E23" s="17">
        <v>192.41</v>
      </c>
    </row>
    <row r="24" spans="1:5" ht="14.25">
      <c r="A24" s="63">
        <v>30203</v>
      </c>
      <c r="B24" s="94" t="s">
        <v>159</v>
      </c>
      <c r="C24" s="72">
        <f t="shared" si="1"/>
        <v>0</v>
      </c>
      <c r="D24" s="72">
        <v>0</v>
      </c>
      <c r="E24" s="72">
        <v>0</v>
      </c>
    </row>
    <row r="25" spans="1:5" ht="14.25">
      <c r="A25" s="63">
        <v>30204</v>
      </c>
      <c r="B25" s="94" t="s">
        <v>160</v>
      </c>
      <c r="C25" s="72">
        <f t="shared" si="1"/>
        <v>0.14</v>
      </c>
      <c r="D25" s="72">
        <v>0</v>
      </c>
      <c r="E25" s="17">
        <v>0.14</v>
      </c>
    </row>
    <row r="26" spans="1:5" ht="14.25">
      <c r="A26" s="63">
        <v>30205</v>
      </c>
      <c r="B26" s="94" t="s">
        <v>161</v>
      </c>
      <c r="C26" s="72">
        <f t="shared" si="1"/>
        <v>83.69</v>
      </c>
      <c r="D26" s="72">
        <v>0</v>
      </c>
      <c r="E26" s="17">
        <v>83.69</v>
      </c>
    </row>
    <row r="27" spans="1:5" ht="14.25">
      <c r="A27" s="63">
        <v>30206</v>
      </c>
      <c r="B27" s="94" t="s">
        <v>162</v>
      </c>
      <c r="C27" s="72">
        <f t="shared" si="1"/>
        <v>152.55</v>
      </c>
      <c r="D27" s="72">
        <v>0</v>
      </c>
      <c r="E27" s="17">
        <v>152.55</v>
      </c>
    </row>
    <row r="28" spans="1:5" ht="14.25">
      <c r="A28" s="63">
        <v>30207</v>
      </c>
      <c r="B28" s="94" t="s">
        <v>163</v>
      </c>
      <c r="C28" s="72">
        <f t="shared" si="1"/>
        <v>87.08</v>
      </c>
      <c r="D28" s="72">
        <v>0</v>
      </c>
      <c r="E28" s="17">
        <v>87.08</v>
      </c>
    </row>
    <row r="29" spans="1:5" ht="14.25">
      <c r="A29" s="63">
        <v>30208</v>
      </c>
      <c r="B29" s="94" t="s">
        <v>164</v>
      </c>
      <c r="C29" s="72">
        <f t="shared" si="1"/>
        <v>798.95</v>
      </c>
      <c r="D29" s="72">
        <v>0</v>
      </c>
      <c r="E29" s="17">
        <v>798.95</v>
      </c>
    </row>
    <row r="30" spans="1:5" ht="14.25">
      <c r="A30" s="63">
        <v>30209</v>
      </c>
      <c r="B30" s="94" t="s">
        <v>165</v>
      </c>
      <c r="C30" s="72">
        <f t="shared" si="1"/>
        <v>18</v>
      </c>
      <c r="D30" s="72">
        <v>0</v>
      </c>
      <c r="E30" s="17">
        <v>18</v>
      </c>
    </row>
    <row r="31" spans="1:5" ht="14.25">
      <c r="A31" s="63">
        <v>30211</v>
      </c>
      <c r="B31" s="94" t="s">
        <v>166</v>
      </c>
      <c r="C31" s="72">
        <f t="shared" si="1"/>
        <v>86.17</v>
      </c>
      <c r="D31" s="72">
        <v>0</v>
      </c>
      <c r="E31" s="17">
        <v>86.17</v>
      </c>
    </row>
    <row r="32" spans="1:5" ht="14.25">
      <c r="A32" s="63">
        <v>30212</v>
      </c>
      <c r="B32" s="94" t="s">
        <v>167</v>
      </c>
      <c r="C32" s="72">
        <f t="shared" si="1"/>
        <v>0</v>
      </c>
      <c r="D32" s="72">
        <v>0</v>
      </c>
      <c r="E32" s="72">
        <v>0</v>
      </c>
    </row>
    <row r="33" spans="1:5" ht="14.25">
      <c r="A33" s="63">
        <v>30213</v>
      </c>
      <c r="B33" s="94" t="s">
        <v>168</v>
      </c>
      <c r="C33" s="72">
        <f t="shared" si="1"/>
        <v>340.17</v>
      </c>
      <c r="D33" s="72">
        <v>0</v>
      </c>
      <c r="E33" s="17">
        <v>340.17</v>
      </c>
    </row>
    <row r="34" spans="1:5" ht="14.25">
      <c r="A34" s="63">
        <v>30214</v>
      </c>
      <c r="B34" s="94" t="s">
        <v>169</v>
      </c>
      <c r="C34" s="72">
        <f t="shared" si="1"/>
        <v>0</v>
      </c>
      <c r="D34" s="72">
        <v>0</v>
      </c>
      <c r="E34" s="72">
        <v>0</v>
      </c>
    </row>
    <row r="35" spans="1:5" ht="14.25">
      <c r="A35" s="63">
        <v>30215</v>
      </c>
      <c r="B35" s="94" t="s">
        <v>170</v>
      </c>
      <c r="C35" s="72">
        <f t="shared" si="1"/>
        <v>0.17</v>
      </c>
      <c r="D35" s="72">
        <v>0</v>
      </c>
      <c r="E35" s="17">
        <v>0.17</v>
      </c>
    </row>
    <row r="36" spans="1:5" ht="14.25">
      <c r="A36" s="63">
        <v>30216</v>
      </c>
      <c r="B36" s="94" t="s">
        <v>171</v>
      </c>
      <c r="C36" s="72">
        <f t="shared" si="1"/>
        <v>182.66</v>
      </c>
      <c r="D36" s="72">
        <v>0</v>
      </c>
      <c r="E36" s="17">
        <v>182.66</v>
      </c>
    </row>
    <row r="37" spans="1:5" ht="14.25">
      <c r="A37" s="63">
        <v>30217</v>
      </c>
      <c r="B37" s="94" t="s">
        <v>172</v>
      </c>
      <c r="C37" s="72">
        <f t="shared" si="1"/>
        <v>1.8</v>
      </c>
      <c r="D37" s="72">
        <v>0</v>
      </c>
      <c r="E37" s="17">
        <v>1.8</v>
      </c>
    </row>
    <row r="38" spans="1:5" ht="14.25">
      <c r="A38" s="63">
        <v>30218</v>
      </c>
      <c r="B38" s="94" t="s">
        <v>173</v>
      </c>
      <c r="C38" s="72">
        <f t="shared" si="1"/>
        <v>0</v>
      </c>
      <c r="D38" s="72">
        <v>0</v>
      </c>
      <c r="E38" s="72">
        <v>0</v>
      </c>
    </row>
    <row r="39" spans="1:5" ht="14.25">
      <c r="A39" s="63">
        <v>30224</v>
      </c>
      <c r="B39" s="94" t="s">
        <v>174</v>
      </c>
      <c r="C39" s="72">
        <f t="shared" si="1"/>
        <v>0</v>
      </c>
      <c r="D39" s="72">
        <v>0</v>
      </c>
      <c r="E39" s="72">
        <v>0</v>
      </c>
    </row>
    <row r="40" spans="1:5" ht="14.25">
      <c r="A40" s="63">
        <v>30225</v>
      </c>
      <c r="B40" s="94" t="s">
        <v>175</v>
      </c>
      <c r="C40" s="72">
        <f t="shared" si="1"/>
        <v>0</v>
      </c>
      <c r="D40" s="72">
        <v>0</v>
      </c>
      <c r="E40" s="72">
        <v>0</v>
      </c>
    </row>
    <row r="41" spans="1:5" ht="14.25">
      <c r="A41" s="63">
        <v>30226</v>
      </c>
      <c r="B41" s="94" t="s">
        <v>176</v>
      </c>
      <c r="C41" s="72">
        <f t="shared" si="1"/>
        <v>581.37</v>
      </c>
      <c r="D41" s="72">
        <v>0</v>
      </c>
      <c r="E41" s="17">
        <v>581.37</v>
      </c>
    </row>
    <row r="42" spans="1:5" ht="14.25">
      <c r="A42" s="63">
        <v>30227</v>
      </c>
      <c r="B42" s="94" t="s">
        <v>177</v>
      </c>
      <c r="C42" s="72">
        <f t="shared" si="1"/>
        <v>0</v>
      </c>
      <c r="D42" s="72">
        <v>0</v>
      </c>
      <c r="E42" s="72">
        <v>0</v>
      </c>
    </row>
    <row r="43" spans="1:5" ht="14.25">
      <c r="A43" s="63">
        <v>30228</v>
      </c>
      <c r="B43" s="94" t="s">
        <v>178</v>
      </c>
      <c r="C43" s="72">
        <f t="shared" si="1"/>
        <v>0</v>
      </c>
      <c r="D43" s="72">
        <v>0</v>
      </c>
      <c r="E43" s="72">
        <v>0</v>
      </c>
    </row>
    <row r="44" spans="1:5" ht="14.25">
      <c r="A44" s="63">
        <v>30229</v>
      </c>
      <c r="B44" s="94" t="s">
        <v>179</v>
      </c>
      <c r="C44" s="72">
        <f t="shared" si="1"/>
        <v>0</v>
      </c>
      <c r="D44" s="72">
        <v>0</v>
      </c>
      <c r="E44" s="72">
        <v>0</v>
      </c>
    </row>
    <row r="45" spans="1:5" ht="14.25">
      <c r="A45" s="63">
        <v>30231</v>
      </c>
      <c r="B45" s="94" t="s">
        <v>180</v>
      </c>
      <c r="C45" s="72">
        <f t="shared" si="1"/>
        <v>0</v>
      </c>
      <c r="D45" s="72">
        <v>0</v>
      </c>
      <c r="E45" s="72">
        <v>0</v>
      </c>
    </row>
    <row r="46" spans="1:5" ht="14.25">
      <c r="A46" s="63">
        <v>30239</v>
      </c>
      <c r="B46" s="94" t="s">
        <v>181</v>
      </c>
      <c r="C46" s="72">
        <f t="shared" si="1"/>
        <v>4.14</v>
      </c>
      <c r="D46" s="72">
        <v>0</v>
      </c>
      <c r="E46" s="17">
        <v>4.14</v>
      </c>
    </row>
    <row r="47" spans="1:5" ht="14.25">
      <c r="A47" s="63">
        <v>30240</v>
      </c>
      <c r="B47" s="94" t="s">
        <v>182</v>
      </c>
      <c r="C47" s="72">
        <f t="shared" si="1"/>
        <v>0</v>
      </c>
      <c r="D47" s="72">
        <v>0</v>
      </c>
      <c r="E47" s="72">
        <v>0</v>
      </c>
    </row>
    <row r="48" spans="1:5" ht="14.25">
      <c r="A48" s="63">
        <v>30299</v>
      </c>
      <c r="B48" s="94" t="s">
        <v>183</v>
      </c>
      <c r="C48" s="72">
        <f t="shared" si="1"/>
        <v>274.5</v>
      </c>
      <c r="D48" s="72">
        <v>0</v>
      </c>
      <c r="E48" s="17">
        <v>274.5</v>
      </c>
    </row>
    <row r="49" spans="1:5" s="89" customFormat="1" ht="14.25">
      <c r="A49" s="90">
        <v>303</v>
      </c>
      <c r="B49" s="93" t="s">
        <v>184</v>
      </c>
      <c r="C49" s="92">
        <f>SUM(C50:C61)</f>
        <v>2030.19</v>
      </c>
      <c r="D49" s="92">
        <f>SUM(D50:D61)</f>
        <v>2030.19</v>
      </c>
      <c r="E49" s="92">
        <f>SUM(E50:E61)</f>
        <v>0</v>
      </c>
    </row>
    <row r="50" spans="1:5" ht="14.25">
      <c r="A50" s="63">
        <v>30301</v>
      </c>
      <c r="B50" s="94" t="s">
        <v>185</v>
      </c>
      <c r="C50" s="72">
        <f>D50+E50</f>
        <v>11.99</v>
      </c>
      <c r="D50" s="72">
        <v>11.99</v>
      </c>
      <c r="E50" s="72">
        <v>0</v>
      </c>
    </row>
    <row r="51" spans="1:5" ht="14.25">
      <c r="A51" s="63">
        <v>30302</v>
      </c>
      <c r="B51" s="94" t="s">
        <v>186</v>
      </c>
      <c r="C51" s="72">
        <f aca="true" t="shared" si="2" ref="C51:C61">D51+E51</f>
        <v>1351.06</v>
      </c>
      <c r="D51" s="72">
        <v>1351.06</v>
      </c>
      <c r="E51" s="72">
        <v>0</v>
      </c>
    </row>
    <row r="52" spans="1:5" ht="14.25">
      <c r="A52" s="63">
        <v>30303</v>
      </c>
      <c r="B52" s="94" t="s">
        <v>187</v>
      </c>
      <c r="C52" s="72">
        <f t="shared" si="2"/>
        <v>0</v>
      </c>
      <c r="D52" s="72">
        <v>0</v>
      </c>
      <c r="E52" s="72">
        <v>0</v>
      </c>
    </row>
    <row r="53" spans="1:5" ht="14.25">
      <c r="A53" s="63">
        <v>30304</v>
      </c>
      <c r="B53" s="94" t="s">
        <v>188</v>
      </c>
      <c r="C53" s="72">
        <f t="shared" si="2"/>
        <v>0</v>
      </c>
      <c r="D53" s="72">
        <v>0</v>
      </c>
      <c r="E53" s="72">
        <v>0</v>
      </c>
    </row>
    <row r="54" spans="1:5" ht="14.25">
      <c r="A54" s="63">
        <v>30305</v>
      </c>
      <c r="B54" s="94" t="s">
        <v>189</v>
      </c>
      <c r="C54" s="72">
        <f t="shared" si="2"/>
        <v>61</v>
      </c>
      <c r="D54" s="42">
        <v>61</v>
      </c>
      <c r="E54" s="72">
        <v>0</v>
      </c>
    </row>
    <row r="55" spans="1:5" ht="14.25">
      <c r="A55" s="63">
        <v>30306</v>
      </c>
      <c r="B55" s="94" t="s">
        <v>190</v>
      </c>
      <c r="C55" s="72">
        <f t="shared" si="2"/>
        <v>0</v>
      </c>
      <c r="D55" s="72">
        <v>0</v>
      </c>
      <c r="E55" s="72">
        <v>0</v>
      </c>
    </row>
    <row r="56" spans="1:5" ht="14.25">
      <c r="A56" s="63">
        <v>30307</v>
      </c>
      <c r="B56" s="94" t="s">
        <v>191</v>
      </c>
      <c r="C56" s="72">
        <f t="shared" si="2"/>
        <v>0</v>
      </c>
      <c r="D56" s="72">
        <v>0</v>
      </c>
      <c r="E56" s="72">
        <v>0</v>
      </c>
    </row>
    <row r="57" spans="1:5" ht="14.25">
      <c r="A57" s="63">
        <v>30308</v>
      </c>
      <c r="B57" s="94" t="s">
        <v>192</v>
      </c>
      <c r="C57" s="72">
        <f t="shared" si="2"/>
        <v>0</v>
      </c>
      <c r="D57" s="72">
        <v>0</v>
      </c>
      <c r="E57" s="72">
        <v>0</v>
      </c>
    </row>
    <row r="58" spans="1:5" ht="14.25">
      <c r="A58" s="63">
        <v>30309</v>
      </c>
      <c r="B58" s="94" t="s">
        <v>193</v>
      </c>
      <c r="C58" s="72">
        <f t="shared" si="2"/>
        <v>0</v>
      </c>
      <c r="D58" s="72">
        <v>0</v>
      </c>
      <c r="E58" s="72">
        <v>0</v>
      </c>
    </row>
    <row r="59" spans="1:5" ht="14.25">
      <c r="A59" s="63">
        <v>30310</v>
      </c>
      <c r="B59" s="94" t="s">
        <v>194</v>
      </c>
      <c r="C59" s="72">
        <f t="shared" si="2"/>
        <v>0</v>
      </c>
      <c r="D59" s="72">
        <v>0</v>
      </c>
      <c r="E59" s="72">
        <v>0</v>
      </c>
    </row>
    <row r="60" spans="1:5" ht="14.25">
      <c r="A60" s="63">
        <v>30311</v>
      </c>
      <c r="B60" s="94" t="s">
        <v>195</v>
      </c>
      <c r="C60" s="72">
        <f t="shared" si="2"/>
        <v>0</v>
      </c>
      <c r="D60" s="72">
        <v>0</v>
      </c>
      <c r="E60" s="72">
        <v>0</v>
      </c>
    </row>
    <row r="61" spans="1:5" ht="14.25">
      <c r="A61" s="63">
        <v>30399</v>
      </c>
      <c r="B61" s="94" t="s">
        <v>196</v>
      </c>
      <c r="C61" s="72">
        <f t="shared" si="2"/>
        <v>606.14</v>
      </c>
      <c r="D61" s="42">
        <v>606.14</v>
      </c>
      <c r="E61" s="72">
        <v>0</v>
      </c>
    </row>
    <row r="62" spans="1:5" s="89" customFormat="1" ht="14.25">
      <c r="A62" s="90">
        <v>310</v>
      </c>
      <c r="B62" s="93" t="s">
        <v>197</v>
      </c>
      <c r="C62" s="92">
        <f>SUM(C63:C66)</f>
        <v>0</v>
      </c>
      <c r="D62" s="92">
        <f>SUM(D63:D66)</f>
        <v>0</v>
      </c>
      <c r="E62" s="92">
        <f>SUM(E63:E66)</f>
        <v>0</v>
      </c>
    </row>
    <row r="63" spans="1:5" ht="14.25">
      <c r="A63" s="63">
        <v>31002</v>
      </c>
      <c r="B63" s="94" t="s">
        <v>198</v>
      </c>
      <c r="C63" s="72">
        <f>D63+E63</f>
        <v>0</v>
      </c>
      <c r="D63" s="72">
        <v>0</v>
      </c>
      <c r="E63" s="72">
        <v>0</v>
      </c>
    </row>
    <row r="64" spans="1:5" ht="14.25">
      <c r="A64" s="63">
        <v>31003</v>
      </c>
      <c r="B64" s="94" t="s">
        <v>199</v>
      </c>
      <c r="C64" s="72">
        <f>D64+E64</f>
        <v>0</v>
      </c>
      <c r="D64" s="72">
        <v>0</v>
      </c>
      <c r="E64" s="72">
        <v>0</v>
      </c>
    </row>
    <row r="65" spans="1:5" ht="14.25">
      <c r="A65" s="63">
        <v>31007</v>
      </c>
      <c r="B65" s="94" t="s">
        <v>200</v>
      </c>
      <c r="C65" s="72">
        <f>D65+E65</f>
        <v>0</v>
      </c>
      <c r="D65" s="72">
        <v>0</v>
      </c>
      <c r="E65" s="72">
        <v>0</v>
      </c>
    </row>
    <row r="66" spans="1:5" ht="14.25">
      <c r="A66" s="63">
        <v>31099</v>
      </c>
      <c r="B66" s="94" t="s">
        <v>201</v>
      </c>
      <c r="C66" s="72">
        <f>D66+E66</f>
        <v>0</v>
      </c>
      <c r="D66" s="72">
        <v>0</v>
      </c>
      <c r="E66" s="72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E14" sqref="E14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202</v>
      </c>
    </row>
    <row r="2" spans="1:18" s="1" customFormat="1" ht="30.75" customHeight="1">
      <c r="A2" s="84" t="s">
        <v>203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ht="20.25" customHeight="1"/>
    <row r="4" spans="1:18" s="82" customFormat="1" ht="24.75" customHeight="1">
      <c r="A4" s="85" t="s">
        <v>204</v>
      </c>
      <c r="B4" s="85"/>
      <c r="C4" s="85"/>
      <c r="D4" s="85"/>
      <c r="E4" s="85"/>
      <c r="F4" s="85"/>
      <c r="G4" s="85" t="s">
        <v>97</v>
      </c>
      <c r="H4" s="85"/>
      <c r="I4" s="85"/>
      <c r="J4" s="85"/>
      <c r="K4" s="85"/>
      <c r="L4" s="85"/>
      <c r="M4" s="85" t="s">
        <v>98</v>
      </c>
      <c r="N4" s="85"/>
      <c r="O4" s="85"/>
      <c r="P4" s="85"/>
      <c r="Q4" s="85"/>
      <c r="R4" s="85"/>
    </row>
    <row r="5" spans="1:18" s="82" customFormat="1" ht="24.75" customHeight="1">
      <c r="A5" s="85" t="s">
        <v>54</v>
      </c>
      <c r="B5" s="85" t="s">
        <v>205</v>
      </c>
      <c r="C5" s="85" t="s">
        <v>206</v>
      </c>
      <c r="D5" s="85"/>
      <c r="E5" s="85"/>
      <c r="F5" s="86" t="s">
        <v>172</v>
      </c>
      <c r="G5" s="85" t="s">
        <v>54</v>
      </c>
      <c r="H5" s="85" t="s">
        <v>205</v>
      </c>
      <c r="I5" s="85" t="s">
        <v>206</v>
      </c>
      <c r="J5" s="85"/>
      <c r="K5" s="85"/>
      <c r="L5" s="86" t="s">
        <v>172</v>
      </c>
      <c r="M5" s="85" t="s">
        <v>54</v>
      </c>
      <c r="N5" s="85" t="s">
        <v>205</v>
      </c>
      <c r="O5" s="85" t="s">
        <v>206</v>
      </c>
      <c r="P5" s="85"/>
      <c r="Q5" s="85"/>
      <c r="R5" s="85" t="s">
        <v>172</v>
      </c>
    </row>
    <row r="6" spans="1:18" s="82" customFormat="1" ht="51.75" customHeight="1">
      <c r="A6" s="85"/>
      <c r="B6" s="85"/>
      <c r="C6" s="85" t="s">
        <v>9</v>
      </c>
      <c r="D6" s="85" t="s">
        <v>207</v>
      </c>
      <c r="E6" s="85" t="s">
        <v>208</v>
      </c>
      <c r="F6" s="87"/>
      <c r="G6" s="85"/>
      <c r="H6" s="85"/>
      <c r="I6" s="85" t="s">
        <v>9</v>
      </c>
      <c r="J6" s="85" t="s">
        <v>207</v>
      </c>
      <c r="K6" s="85" t="s">
        <v>208</v>
      </c>
      <c r="L6" s="87"/>
      <c r="M6" s="85"/>
      <c r="N6" s="85"/>
      <c r="O6" s="85" t="s">
        <v>9</v>
      </c>
      <c r="P6" s="85" t="s">
        <v>207</v>
      </c>
      <c r="Q6" s="85" t="s">
        <v>208</v>
      </c>
      <c r="R6" s="85"/>
    </row>
    <row r="7" spans="1:18" s="83" customFormat="1" ht="36.75" customHeight="1">
      <c r="A7" s="88">
        <f>B7+C7+F7</f>
        <v>0</v>
      </c>
      <c r="B7" s="88">
        <v>0</v>
      </c>
      <c r="C7" s="88">
        <f>D7+E7</f>
        <v>0</v>
      </c>
      <c r="D7" s="88">
        <v>0</v>
      </c>
      <c r="E7" s="88">
        <v>0</v>
      </c>
      <c r="F7" s="88">
        <v>0</v>
      </c>
      <c r="G7" s="88">
        <f>H7+I7+L7</f>
        <v>0</v>
      </c>
      <c r="H7" s="88">
        <v>0</v>
      </c>
      <c r="I7" s="88">
        <f>J7+K7</f>
        <v>0</v>
      </c>
      <c r="J7" s="88">
        <v>0</v>
      </c>
      <c r="K7" s="88">
        <v>0</v>
      </c>
      <c r="L7" s="88">
        <v>0</v>
      </c>
      <c r="M7" s="88">
        <f>N7+O7+R7</f>
        <v>1.8</v>
      </c>
      <c r="N7" s="88">
        <v>0</v>
      </c>
      <c r="O7" s="88">
        <f>P7+Q7</f>
        <v>0</v>
      </c>
      <c r="P7" s="88">
        <v>0</v>
      </c>
      <c r="Q7" s="88">
        <v>0</v>
      </c>
      <c r="R7" s="88">
        <v>1.8</v>
      </c>
    </row>
    <row r="8" ht="14.25">
      <c r="A8" s="22"/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K19" sqref="K19"/>
    </sheetView>
  </sheetViews>
  <sheetFormatPr defaultColWidth="9.00390625" defaultRowHeight="14.25"/>
  <cols>
    <col min="1" max="1" width="9.00390625" style="41" customWidth="1"/>
    <col min="2" max="2" width="33.875" style="41" bestFit="1" customWidth="1"/>
    <col min="3" max="3" width="10.25390625" style="61" customWidth="1"/>
    <col min="4" max="4" width="9.00390625" style="61" customWidth="1"/>
    <col min="5" max="5" width="10.125" style="61" customWidth="1"/>
    <col min="6" max="6" width="11.875" style="61" customWidth="1"/>
    <col min="7" max="7" width="16.50390625" style="61" customWidth="1"/>
    <col min="8" max="8" width="14.75390625" style="61" customWidth="1"/>
    <col min="9" max="9" width="14.125" style="61" customWidth="1"/>
    <col min="10" max="10" width="23.125" style="62" customWidth="1"/>
    <col min="11" max="11" width="16.00390625" style="41" customWidth="1"/>
    <col min="12" max="12" width="9.00390625" style="41" customWidth="1"/>
    <col min="13" max="13" width="19.75390625" style="41" customWidth="1"/>
    <col min="14" max="14" width="15.50390625" style="41" customWidth="1"/>
    <col min="15" max="16384" width="9.00390625" style="41" customWidth="1"/>
  </cols>
  <sheetData>
    <row r="1" ht="14.25">
      <c r="A1" s="41" t="s">
        <v>209</v>
      </c>
    </row>
    <row r="2" spans="1:14" s="39" customFormat="1" ht="38.25" customHeight="1">
      <c r="A2" s="50" t="s">
        <v>210</v>
      </c>
      <c r="B2" s="50"/>
      <c r="C2" s="43"/>
      <c r="D2" s="43"/>
      <c r="E2" s="43"/>
      <c r="F2" s="43"/>
      <c r="G2" s="43"/>
      <c r="H2" s="43"/>
      <c r="I2" s="43"/>
      <c r="J2" s="74"/>
      <c r="K2" s="54"/>
      <c r="L2" s="54"/>
      <c r="M2" s="54"/>
      <c r="N2" s="54"/>
    </row>
    <row r="3" ht="14.25">
      <c r="J3" s="62" t="s">
        <v>3</v>
      </c>
    </row>
    <row r="4" spans="1:10" ht="27.75" customHeight="1">
      <c r="A4" s="63" t="s">
        <v>43</v>
      </c>
      <c r="B4" s="63"/>
      <c r="C4" s="64" t="s">
        <v>97</v>
      </c>
      <c r="D4" s="64" t="s">
        <v>98</v>
      </c>
      <c r="E4" s="64"/>
      <c r="F4" s="64"/>
      <c r="G4" s="64"/>
      <c r="H4" s="64"/>
      <c r="I4" s="64" t="s">
        <v>99</v>
      </c>
      <c r="J4" s="75"/>
    </row>
    <row r="5" spans="1:10" ht="19.5" customHeight="1">
      <c r="A5" s="65" t="s">
        <v>48</v>
      </c>
      <c r="B5" s="65" t="s">
        <v>49</v>
      </c>
      <c r="C5" s="64"/>
      <c r="D5" s="66" t="s">
        <v>54</v>
      </c>
      <c r="E5" s="67" t="s">
        <v>100</v>
      </c>
      <c r="F5" s="68"/>
      <c r="G5" s="69"/>
      <c r="H5" s="66" t="s">
        <v>101</v>
      </c>
      <c r="I5" s="66" t="s">
        <v>102</v>
      </c>
      <c r="J5" s="76" t="s">
        <v>103</v>
      </c>
    </row>
    <row r="6" spans="1:10" ht="19.5" customHeight="1">
      <c r="A6" s="70"/>
      <c r="B6" s="70"/>
      <c r="C6" s="64"/>
      <c r="D6" s="71"/>
      <c r="E6" s="64" t="s">
        <v>9</v>
      </c>
      <c r="F6" s="64" t="s">
        <v>211</v>
      </c>
      <c r="G6" s="64" t="s">
        <v>212</v>
      </c>
      <c r="H6" s="71"/>
      <c r="I6" s="71"/>
      <c r="J6" s="77"/>
    </row>
    <row r="7" spans="1:10" ht="19.5" customHeight="1">
      <c r="A7" s="63" t="s">
        <v>54</v>
      </c>
      <c r="B7" s="63"/>
      <c r="C7" s="72">
        <f aca="true" t="shared" si="0" ref="C7:I7">SUM(C8:C8)</f>
        <v>599.07</v>
      </c>
      <c r="D7" s="72">
        <f t="shared" si="0"/>
        <v>357</v>
      </c>
      <c r="E7" s="72">
        <f t="shared" si="0"/>
        <v>0</v>
      </c>
      <c r="F7" s="72">
        <f t="shared" si="0"/>
        <v>0</v>
      </c>
      <c r="G7" s="72">
        <f t="shared" si="0"/>
        <v>0</v>
      </c>
      <c r="H7" s="72">
        <f t="shared" si="0"/>
        <v>357</v>
      </c>
      <c r="I7" s="78">
        <f t="shared" si="0"/>
        <v>-242.07000000000005</v>
      </c>
      <c r="J7" s="79">
        <f>I7/C7</f>
        <v>-0.4040763182933548</v>
      </c>
    </row>
    <row r="8" spans="1:10" ht="19.5" customHeight="1">
      <c r="A8" s="37" t="s">
        <v>93</v>
      </c>
      <c r="B8" s="37" t="s">
        <v>94</v>
      </c>
      <c r="C8" s="72">
        <v>599.07</v>
      </c>
      <c r="D8" s="72">
        <f>E8+H8</f>
        <v>357</v>
      </c>
      <c r="E8" s="73">
        <f>F8+G8</f>
        <v>0</v>
      </c>
      <c r="F8" s="72">
        <f>SUM(F9:F9)</f>
        <v>0</v>
      </c>
      <c r="G8" s="72">
        <f>SUM(G9:G9)</f>
        <v>0</v>
      </c>
      <c r="H8" s="73">
        <v>357</v>
      </c>
      <c r="I8" s="80">
        <f>D8-C8</f>
        <v>-242.07000000000005</v>
      </c>
      <c r="J8" s="81">
        <f>I8/C8</f>
        <v>-0.4040763182933548</v>
      </c>
    </row>
  </sheetData>
  <sheetProtection/>
  <mergeCells count="13"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9">
      <selection activeCell="D11" sqref="D11"/>
    </sheetView>
  </sheetViews>
  <sheetFormatPr defaultColWidth="9.00390625" defaultRowHeight="14.25"/>
  <cols>
    <col min="1" max="1" width="41.625" style="4" customWidth="1"/>
    <col min="2" max="2" width="20.00390625" style="53" customWidth="1"/>
    <col min="3" max="3" width="43.375" style="42" customWidth="1"/>
    <col min="4" max="4" width="15.00390625" style="53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213</v>
      </c>
    </row>
    <row r="2" spans="1:6" ht="33.75" customHeight="1">
      <c r="A2" s="50" t="s">
        <v>214</v>
      </c>
      <c r="B2" s="43"/>
      <c r="C2" s="43"/>
      <c r="D2" s="43"/>
      <c r="E2" s="54"/>
      <c r="F2" s="54"/>
    </row>
    <row r="3" spans="3:4" ht="24.75" customHeight="1">
      <c r="C3" s="55" t="s">
        <v>215</v>
      </c>
      <c r="D3" s="55"/>
    </row>
    <row r="4" spans="1:4" ht="24.75" customHeight="1">
      <c r="A4" s="56" t="s">
        <v>4</v>
      </c>
      <c r="B4" s="57"/>
      <c r="C4" s="57" t="s">
        <v>5</v>
      </c>
      <c r="D4" s="57"/>
    </row>
    <row r="5" spans="1:4" ht="24.75" customHeight="1">
      <c r="A5" s="56" t="s">
        <v>216</v>
      </c>
      <c r="B5" s="57" t="s">
        <v>7</v>
      </c>
      <c r="C5" s="57" t="s">
        <v>216</v>
      </c>
      <c r="D5" s="57" t="s">
        <v>7</v>
      </c>
    </row>
    <row r="6" spans="1:4" ht="24.75" customHeight="1">
      <c r="A6" s="58" t="s">
        <v>217</v>
      </c>
      <c r="B6" s="59">
        <f aca="true" t="shared" si="0" ref="B6:B18">SUM(B7:B8)</f>
        <v>34610.31</v>
      </c>
      <c r="C6" s="46" t="s">
        <v>218</v>
      </c>
      <c r="D6" s="59">
        <f>SUM(D7:D8)</f>
        <v>0</v>
      </c>
    </row>
    <row r="7" spans="1:4" ht="24.75" customHeight="1">
      <c r="A7" s="58" t="s">
        <v>219</v>
      </c>
      <c r="B7" s="59">
        <v>34253.31</v>
      </c>
      <c r="C7" s="46" t="s">
        <v>220</v>
      </c>
      <c r="D7" s="59">
        <v>0</v>
      </c>
    </row>
    <row r="8" spans="1:4" ht="24.75" customHeight="1">
      <c r="A8" s="58" t="s">
        <v>221</v>
      </c>
      <c r="B8" s="59">
        <v>357</v>
      </c>
      <c r="C8" s="46" t="s">
        <v>222</v>
      </c>
      <c r="D8" s="59">
        <v>0</v>
      </c>
    </row>
    <row r="9" spans="1:4" ht="24.75" customHeight="1">
      <c r="A9" s="58" t="s">
        <v>223</v>
      </c>
      <c r="B9" s="59">
        <f t="shared" si="0"/>
        <v>0</v>
      </c>
      <c r="C9" s="46" t="s">
        <v>224</v>
      </c>
      <c r="D9" s="59">
        <f aca="true" t="shared" si="1" ref="D9:D17">SUM(D10:D11)</f>
        <v>34610.31</v>
      </c>
    </row>
    <row r="10" spans="1:4" ht="24.75" customHeight="1">
      <c r="A10" s="58" t="s">
        <v>225</v>
      </c>
      <c r="B10" s="59">
        <f t="shared" si="0"/>
        <v>0</v>
      </c>
      <c r="C10" s="46" t="s">
        <v>220</v>
      </c>
      <c r="D10" s="59">
        <v>34610.31</v>
      </c>
    </row>
    <row r="11" spans="1:4" ht="24.75" customHeight="1">
      <c r="A11" s="58" t="s">
        <v>226</v>
      </c>
      <c r="B11" s="59">
        <f t="shared" si="0"/>
        <v>0</v>
      </c>
      <c r="C11" s="46" t="s">
        <v>222</v>
      </c>
      <c r="D11" s="59">
        <v>0</v>
      </c>
    </row>
    <row r="12" spans="1:4" ht="24.75" customHeight="1">
      <c r="A12" s="58" t="s">
        <v>227</v>
      </c>
      <c r="B12" s="59">
        <f t="shared" si="0"/>
        <v>0</v>
      </c>
      <c r="C12" s="46" t="s">
        <v>228</v>
      </c>
      <c r="D12" s="59">
        <f t="shared" si="1"/>
        <v>0</v>
      </c>
    </row>
    <row r="13" spans="1:4" ht="24.75" customHeight="1">
      <c r="A13" s="58" t="s">
        <v>229</v>
      </c>
      <c r="B13" s="59">
        <f t="shared" si="0"/>
        <v>0</v>
      </c>
      <c r="C13" s="46" t="s">
        <v>230</v>
      </c>
      <c r="D13" s="59">
        <f t="shared" si="1"/>
        <v>0</v>
      </c>
    </row>
    <row r="14" spans="1:4" ht="24.75" customHeight="1">
      <c r="A14" s="58" t="s">
        <v>231</v>
      </c>
      <c r="B14" s="59">
        <f t="shared" si="0"/>
        <v>0</v>
      </c>
      <c r="C14" s="46" t="s">
        <v>232</v>
      </c>
      <c r="D14" s="59">
        <f t="shared" si="1"/>
        <v>0</v>
      </c>
    </row>
    <row r="15" spans="1:4" ht="24.75" customHeight="1">
      <c r="A15" s="58" t="s">
        <v>233</v>
      </c>
      <c r="B15" s="59">
        <f t="shared" si="0"/>
        <v>0</v>
      </c>
      <c r="C15" s="46" t="s">
        <v>234</v>
      </c>
      <c r="D15" s="59">
        <f t="shared" si="1"/>
        <v>0</v>
      </c>
    </row>
    <row r="16" spans="1:4" ht="24.75" customHeight="1">
      <c r="A16" s="58" t="s">
        <v>235</v>
      </c>
      <c r="B16" s="59">
        <f t="shared" si="0"/>
        <v>0</v>
      </c>
      <c r="C16" s="46" t="s">
        <v>236</v>
      </c>
      <c r="D16" s="59">
        <f t="shared" si="1"/>
        <v>0</v>
      </c>
    </row>
    <row r="17" spans="1:4" ht="24.75" customHeight="1">
      <c r="A17" s="58" t="s">
        <v>237</v>
      </c>
      <c r="B17" s="59">
        <f t="shared" si="0"/>
        <v>0</v>
      </c>
      <c r="C17" s="46" t="s">
        <v>238</v>
      </c>
      <c r="D17" s="59">
        <f t="shared" si="1"/>
        <v>0</v>
      </c>
    </row>
    <row r="18" spans="1:4" ht="24.75" customHeight="1">
      <c r="A18" s="58" t="s">
        <v>239</v>
      </c>
      <c r="B18" s="59">
        <f t="shared" si="0"/>
        <v>0</v>
      </c>
      <c r="C18" s="46"/>
      <c r="D18" s="59"/>
    </row>
    <row r="19" spans="1:4" ht="24.75" customHeight="1">
      <c r="A19" s="58"/>
      <c r="B19" s="59"/>
      <c r="C19" s="46"/>
      <c r="D19" s="59"/>
    </row>
    <row r="20" spans="1:4" ht="24.75" customHeight="1">
      <c r="A20" s="60" t="s">
        <v>240</v>
      </c>
      <c r="B20" s="59">
        <f>B6+B9+B12+B13+B14+B15+B16+B17+B18</f>
        <v>34610.31</v>
      </c>
      <c r="C20" s="45" t="s">
        <v>241</v>
      </c>
      <c r="D20" s="59">
        <f>D6+D9+D12+D13+D14+D15+D16+D17</f>
        <v>34610.31</v>
      </c>
    </row>
    <row r="21" spans="1:4" ht="24.75" customHeight="1">
      <c r="A21" s="60"/>
      <c r="B21" s="59"/>
      <c r="C21" s="45"/>
      <c r="D21" s="59"/>
    </row>
    <row r="22" spans="1:4" ht="24.75" customHeight="1">
      <c r="A22" s="58" t="s">
        <v>242</v>
      </c>
      <c r="B22" s="59">
        <f>B23+B26</f>
        <v>0</v>
      </c>
      <c r="C22" s="46" t="s">
        <v>243</v>
      </c>
      <c r="D22" s="59">
        <f>D23+D26+D29+D32+D35+D36</f>
        <v>0</v>
      </c>
    </row>
    <row r="23" spans="1:4" ht="24.75" customHeight="1">
      <c r="A23" s="58" t="s">
        <v>244</v>
      </c>
      <c r="B23" s="59">
        <f>SUM(B24:B25)</f>
        <v>0</v>
      </c>
      <c r="C23" s="46" t="s">
        <v>244</v>
      </c>
      <c r="D23" s="59">
        <f aca="true" t="shared" si="2" ref="D23:D36">SUM(D24:D25)</f>
        <v>0</v>
      </c>
    </row>
    <row r="24" spans="1:4" ht="24.75" customHeight="1">
      <c r="A24" s="58" t="s">
        <v>245</v>
      </c>
      <c r="B24" s="59">
        <f>SUM(B25:B26)</f>
        <v>0</v>
      </c>
      <c r="C24" s="46" t="s">
        <v>245</v>
      </c>
      <c r="D24" s="59">
        <f t="shared" si="2"/>
        <v>0</v>
      </c>
    </row>
    <row r="25" spans="1:4" ht="24.75" customHeight="1">
      <c r="A25" s="58" t="s">
        <v>246</v>
      </c>
      <c r="B25" s="59">
        <f>SUM(B26:B27)</f>
        <v>0</v>
      </c>
      <c r="C25" s="46" t="s">
        <v>246</v>
      </c>
      <c r="D25" s="59">
        <f t="shared" si="2"/>
        <v>0</v>
      </c>
    </row>
    <row r="26" spans="1:4" ht="24.75" customHeight="1">
      <c r="A26" s="58" t="s">
        <v>247</v>
      </c>
      <c r="B26" s="59">
        <f aca="true" t="shared" si="3" ref="B26:B37">SUM(B27:B28)</f>
        <v>0</v>
      </c>
      <c r="C26" s="46" t="s">
        <v>248</v>
      </c>
      <c r="D26" s="59">
        <f t="shared" si="2"/>
        <v>0</v>
      </c>
    </row>
    <row r="27" spans="1:4" ht="24.75" customHeight="1">
      <c r="A27" s="58" t="s">
        <v>249</v>
      </c>
      <c r="B27" s="59">
        <f t="shared" si="3"/>
        <v>0</v>
      </c>
      <c r="C27" s="46" t="s">
        <v>245</v>
      </c>
      <c r="D27" s="59">
        <f t="shared" si="2"/>
        <v>0</v>
      </c>
    </row>
    <row r="28" spans="1:4" ht="24.75" customHeight="1">
      <c r="A28" s="58" t="s">
        <v>250</v>
      </c>
      <c r="B28" s="59">
        <f t="shared" si="3"/>
        <v>0</v>
      </c>
      <c r="C28" s="46" t="s">
        <v>246</v>
      </c>
      <c r="D28" s="59">
        <f t="shared" si="2"/>
        <v>0</v>
      </c>
    </row>
    <row r="29" spans="1:4" ht="24.75" customHeight="1">
      <c r="A29" s="58" t="s">
        <v>251</v>
      </c>
      <c r="B29" s="59">
        <f>B30+B33+B36+B37</f>
        <v>0</v>
      </c>
      <c r="C29" s="46" t="s">
        <v>252</v>
      </c>
      <c r="D29" s="59">
        <f t="shared" si="2"/>
        <v>0</v>
      </c>
    </row>
    <row r="30" spans="1:4" ht="24.75" customHeight="1">
      <c r="A30" s="58" t="s">
        <v>253</v>
      </c>
      <c r="B30" s="59">
        <f t="shared" si="3"/>
        <v>0</v>
      </c>
      <c r="C30" s="46" t="s">
        <v>249</v>
      </c>
      <c r="D30" s="59">
        <f t="shared" si="2"/>
        <v>0</v>
      </c>
    </row>
    <row r="31" spans="1:4" ht="24.75" customHeight="1">
      <c r="A31" s="58" t="s">
        <v>245</v>
      </c>
      <c r="B31" s="59">
        <f t="shared" si="3"/>
        <v>0</v>
      </c>
      <c r="C31" s="46" t="s">
        <v>250</v>
      </c>
      <c r="D31" s="59">
        <f t="shared" si="2"/>
        <v>0</v>
      </c>
    </row>
    <row r="32" spans="1:4" ht="24.75" customHeight="1">
      <c r="A32" s="58" t="s">
        <v>246</v>
      </c>
      <c r="B32" s="59">
        <f t="shared" si="3"/>
        <v>0</v>
      </c>
      <c r="C32" s="46" t="s">
        <v>254</v>
      </c>
      <c r="D32" s="59">
        <f t="shared" si="2"/>
        <v>0</v>
      </c>
    </row>
    <row r="33" spans="1:4" ht="24.75" customHeight="1">
      <c r="A33" s="58" t="s">
        <v>255</v>
      </c>
      <c r="B33" s="59">
        <f t="shared" si="3"/>
        <v>0</v>
      </c>
      <c r="C33" s="46" t="s">
        <v>249</v>
      </c>
      <c r="D33" s="59">
        <f t="shared" si="2"/>
        <v>0</v>
      </c>
    </row>
    <row r="34" spans="1:4" ht="24.75" customHeight="1">
      <c r="A34" s="58" t="s">
        <v>249</v>
      </c>
      <c r="B34" s="59">
        <f t="shared" si="3"/>
        <v>0</v>
      </c>
      <c r="C34" s="46" t="s">
        <v>250</v>
      </c>
      <c r="D34" s="59">
        <f t="shared" si="2"/>
        <v>0</v>
      </c>
    </row>
    <row r="35" spans="1:4" ht="24.75" customHeight="1">
      <c r="A35" s="58" t="s">
        <v>250</v>
      </c>
      <c r="B35" s="59">
        <f t="shared" si="3"/>
        <v>0</v>
      </c>
      <c r="C35" s="46" t="s">
        <v>256</v>
      </c>
      <c r="D35" s="59">
        <f t="shared" si="2"/>
        <v>0</v>
      </c>
    </row>
    <row r="36" spans="1:4" ht="24.75" customHeight="1">
      <c r="A36" s="58" t="s">
        <v>257</v>
      </c>
      <c r="B36" s="59">
        <f t="shared" si="3"/>
        <v>0</v>
      </c>
      <c r="C36" s="46" t="s">
        <v>258</v>
      </c>
      <c r="D36" s="59">
        <f t="shared" si="2"/>
        <v>0</v>
      </c>
    </row>
    <row r="37" spans="1:4" ht="24.75" customHeight="1">
      <c r="A37" s="58" t="s">
        <v>259</v>
      </c>
      <c r="B37" s="59">
        <f t="shared" si="3"/>
        <v>0</v>
      </c>
      <c r="C37" s="46"/>
      <c r="D37" s="59"/>
    </row>
    <row r="38" spans="1:4" ht="21.75" customHeight="1">
      <c r="A38" s="58"/>
      <c r="B38" s="59"/>
      <c r="C38" s="46"/>
      <c r="D38" s="59"/>
    </row>
    <row r="39" spans="1:4" ht="25.5" customHeight="1">
      <c r="A39" s="60" t="s">
        <v>39</v>
      </c>
      <c r="B39" s="59">
        <f>B20+B22+B29</f>
        <v>34610.31</v>
      </c>
      <c r="C39" s="45" t="s">
        <v>40</v>
      </c>
      <c r="D39" s="59">
        <f>D20+D22</f>
        <v>34610.31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2020-01-08T00:55:02Z</cp:lastPrinted>
  <dcterms:created xsi:type="dcterms:W3CDTF">2018-01-18T05:24:37Z</dcterms:created>
  <dcterms:modified xsi:type="dcterms:W3CDTF">2021-06-17T01:41:05Z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AF14477E4EFC4AA8ACED5026DC8B5B11</vt:lpwstr>
  </property>
</Properties>
</file>