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240" windowHeight="12540" activeTab="1"/>
  </bookViews>
  <sheets>
    <sheet name="首页" sheetId="11" r:id="rId1"/>
    <sheet name="1.财政拨款收支预算表" sheetId="2" r:id="rId2"/>
    <sheet name="2.财政拨款支出预算表" sheetId="3" r:id="rId3"/>
    <sheet name="3.一般公共预算财政拨款支出预算表" sheetId="4" r:id="rId4"/>
    <sheet name="4.一般公共预算财政拨款基本支出预算表" sheetId="5" r:id="rId5"/>
    <sheet name="5.一般公共预算“三公”经费支出预算表" sheetId="6" r:id="rId6"/>
    <sheet name="6.政府性基金预算财政拨款支出预算表" sheetId="7" r:id="rId7"/>
    <sheet name="7.部门收支预算总表" sheetId="8" r:id="rId8"/>
    <sheet name="8.部门收入预算表" sheetId="9" r:id="rId9"/>
    <sheet name="9.部门支出预算表" sheetId="10" r:id="rId10"/>
    <sheet name="10.政府采购预算表" sheetId="1" r:id="rId11"/>
  </sheets>
  <calcPr calcId="125725"/>
</workbook>
</file>

<file path=xl/calcChain.xml><?xml version="1.0" encoding="utf-8"?>
<calcChain xmlns="http://schemas.openxmlformats.org/spreadsheetml/2006/main">
  <c r="D14" i="8"/>
  <c r="B6"/>
  <c r="B7"/>
  <c r="B26"/>
  <c r="B45"/>
  <c r="B7" i="2"/>
  <c r="D7"/>
  <c r="E7"/>
  <c r="F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B29"/>
  <c r="D29"/>
  <c r="E29"/>
  <c r="F29"/>
  <c r="B30"/>
  <c r="D30"/>
  <c r="E30"/>
  <c r="F30"/>
  <c r="D31"/>
  <c r="D32"/>
  <c r="B33"/>
  <c r="D33"/>
  <c r="E33"/>
  <c r="F33"/>
  <c r="C6" i="3"/>
  <c r="D6"/>
  <c r="E6"/>
  <c r="F6"/>
  <c r="G6"/>
  <c r="H6"/>
  <c r="I6"/>
  <c r="J6"/>
  <c r="K6"/>
  <c r="L6"/>
  <c r="C7"/>
  <c r="D7"/>
  <c r="H7"/>
  <c r="C8"/>
  <c r="D8"/>
  <c r="H8"/>
  <c r="C9"/>
  <c r="D9"/>
  <c r="H9"/>
  <c r="C10"/>
  <c r="D10"/>
  <c r="H10"/>
  <c r="C11"/>
  <c r="D11"/>
  <c r="H11"/>
  <c r="C12"/>
  <c r="D12"/>
  <c r="H12"/>
  <c r="C13"/>
  <c r="D13"/>
  <c r="H13"/>
  <c r="C14"/>
  <c r="D14"/>
  <c r="H14"/>
  <c r="C15"/>
  <c r="D15"/>
  <c r="H15"/>
  <c r="C16"/>
  <c r="D16"/>
  <c r="H16"/>
  <c r="C6" i="4"/>
  <c r="D6"/>
  <c r="E6"/>
  <c r="F6"/>
  <c r="G6"/>
  <c r="H6"/>
  <c r="D7"/>
  <c r="G7"/>
  <c r="H7"/>
  <c r="D8"/>
  <c r="G8"/>
  <c r="H8"/>
  <c r="D9"/>
  <c r="G9"/>
  <c r="H9"/>
  <c r="D10"/>
  <c r="G10"/>
  <c r="H10"/>
  <c r="D11"/>
  <c r="G11"/>
  <c r="H11"/>
  <c r="D12"/>
  <c r="G12"/>
  <c r="H12"/>
  <c r="D13"/>
  <c r="G13"/>
  <c r="H13"/>
  <c r="D14"/>
  <c r="G14"/>
  <c r="H14"/>
  <c r="D15"/>
  <c r="G15"/>
  <c r="H15"/>
  <c r="D16"/>
  <c r="G16"/>
  <c r="H16"/>
  <c r="C6" i="5"/>
  <c r="D6"/>
  <c r="E6"/>
  <c r="C7"/>
  <c r="D7"/>
  <c r="E7"/>
  <c r="C8"/>
  <c r="C9"/>
  <c r="C10"/>
  <c r="C11"/>
  <c r="C12"/>
  <c r="C13"/>
  <c r="C14"/>
  <c r="C15"/>
  <c r="C16"/>
  <c r="C17"/>
  <c r="C18"/>
  <c r="C19"/>
  <c r="C20"/>
  <c r="C21"/>
  <c r="D21"/>
  <c r="E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D49"/>
  <c r="E49"/>
  <c r="C50"/>
  <c r="C51"/>
  <c r="C52"/>
  <c r="C53"/>
  <c r="C54"/>
  <c r="C55"/>
  <c r="C56"/>
  <c r="C57"/>
  <c r="C58"/>
  <c r="C59"/>
  <c r="C60"/>
  <c r="C61"/>
  <c r="C62"/>
  <c r="D62"/>
  <c r="E62"/>
  <c r="C63"/>
  <c r="C64"/>
  <c r="C65"/>
  <c r="C66"/>
  <c r="A7" i="6"/>
  <c r="C7"/>
  <c r="G7"/>
  <c r="I7"/>
  <c r="M7"/>
  <c r="O7"/>
  <c r="C7" i="7"/>
  <c r="D7"/>
  <c r="E7"/>
  <c r="F7"/>
  <c r="G7"/>
  <c r="H7"/>
  <c r="I7"/>
  <c r="J7"/>
  <c r="D8"/>
  <c r="E8"/>
  <c r="I8"/>
  <c r="J8"/>
  <c r="D6" i="8"/>
  <c r="D7"/>
  <c r="B10"/>
  <c r="D10"/>
  <c r="B13"/>
  <c r="D13"/>
  <c r="D17"/>
  <c r="B20"/>
  <c r="D26"/>
  <c r="B28"/>
  <c r="D28"/>
  <c r="B29"/>
  <c r="D29"/>
  <c r="B32"/>
  <c r="D32"/>
  <c r="B35"/>
  <c r="D35"/>
  <c r="B36"/>
  <c r="D38"/>
  <c r="B39"/>
  <c r="D45"/>
  <c r="A7" i="9"/>
  <c r="B7"/>
  <c r="E7"/>
  <c r="L7"/>
  <c r="A6" i="10"/>
  <c r="I8" i="1"/>
  <c r="J8"/>
  <c r="K8"/>
  <c r="N8"/>
  <c r="Q8"/>
  <c r="R8"/>
  <c r="U8"/>
</calcChain>
</file>

<file path=xl/sharedStrings.xml><?xml version="1.0" encoding="utf-8"?>
<sst xmlns="http://schemas.openxmlformats.org/spreadsheetml/2006/main" count="390" uniqueCount="258">
  <si>
    <r>
      <t>202</t>
    </r>
    <r>
      <rPr>
        <sz val="74"/>
        <color indexed="8"/>
        <rFont val="宋体"/>
        <charset val="134"/>
      </rPr>
      <t>1年部门预算公开表</t>
    </r>
  </si>
  <si>
    <t>表一</t>
  </si>
  <si>
    <t>财政拨款收支预算表</t>
  </si>
  <si>
    <t>单位：万元</t>
  </si>
  <si>
    <t>收     入</t>
  </si>
  <si>
    <t>支     出</t>
  </si>
  <si>
    <t>项    目</t>
  </si>
  <si>
    <t>预算数</t>
  </si>
  <si>
    <t>项目（按功能分类）</t>
  </si>
  <si>
    <t>小计</t>
  </si>
  <si>
    <t>一般公共预算财政拨款</t>
  </si>
  <si>
    <t>政府性基金预算财政拨款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</si>
  <si>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</si>
  <si>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</si>
  <si>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</si>
  <si>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</si>
  <si>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</si>
  <si>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</si>
  <si>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</si>
  <si>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</si>
  <si>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</si>
  <si>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</si>
  <si>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</si>
  <si>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</si>
  <si>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</si>
  <si>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</si>
  <si>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</si>
  <si>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</si>
  <si>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</si>
  <si>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</si>
  <si>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</si>
  <si>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</si>
  <si>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（十七）自然资源海洋气象等支出</t>
  </si>
  <si>
    <t>（十八）住房保障支出</t>
  </si>
  <si>
    <t>（十九）粮油物资储备支出</t>
  </si>
  <si>
    <t>（二十）灾害防治及应急管理支出</t>
  </si>
  <si>
    <t>（二十一）其他支出</t>
  </si>
  <si>
    <t>本年收入小计</t>
  </si>
  <si>
    <t>本年支出小计</t>
  </si>
  <si>
    <t>二、上年结转结余</t>
  </si>
  <si>
    <t>　二、年末结转结余</t>
  </si>
  <si>
    <t>收入总计</t>
  </si>
  <si>
    <t>支出总计</t>
  </si>
  <si>
    <t>表二</t>
  </si>
  <si>
    <t>财政拨款支出预算表</t>
  </si>
  <si>
    <t>功能分类科目</t>
  </si>
  <si>
    <t>预算安排总计</t>
  </si>
  <si>
    <t>一般公共财政预算拨款支出</t>
  </si>
  <si>
    <t>政府性基金预算财政拨款支出</t>
  </si>
  <si>
    <t>纳入财政专户管理的非税收入</t>
  </si>
  <si>
    <t>科目编码</t>
  </si>
  <si>
    <t>科目名称</t>
  </si>
  <si>
    <t>本级安排</t>
  </si>
  <si>
    <t>自治区专项转移支付</t>
  </si>
  <si>
    <t>自治区一般性转移支付</t>
  </si>
  <si>
    <t>合计</t>
  </si>
  <si>
    <t>2080502</t>
  </si>
  <si>
    <t>　　事业单位离退休</t>
  </si>
  <si>
    <t>2080505</t>
  </si>
  <si>
    <t>　　机关事业单位基本养老保险缴费支出</t>
  </si>
  <si>
    <t>2080506</t>
  </si>
  <si>
    <t>　　机关事业单位职业年金缴费支出</t>
  </si>
  <si>
    <t>2101102</t>
  </si>
  <si>
    <t>　　事业单位医疗</t>
  </si>
  <si>
    <t>2101103</t>
  </si>
  <si>
    <t>　　公务员医疗补助</t>
  </si>
  <si>
    <t>2130104</t>
  </si>
  <si>
    <t>　　事业运行</t>
  </si>
  <si>
    <t>　　农业行业业务管理</t>
  </si>
  <si>
    <t>　　农村社会事业</t>
  </si>
  <si>
    <t>2210201</t>
  </si>
  <si>
    <t>　　住房公积金</t>
  </si>
  <si>
    <t>2210203</t>
  </si>
  <si>
    <t>　　购房补贴</t>
  </si>
  <si>
    <t>表三</t>
  </si>
  <si>
    <t>一般公共预算财政拨款支出预算表</t>
  </si>
  <si>
    <t>2020年执行数（决算数）</t>
  </si>
  <si>
    <t>2021年预算数</t>
  </si>
  <si>
    <t>2021年预算数与2020年执行数（决算数）</t>
  </si>
  <si>
    <t>基本支出</t>
  </si>
  <si>
    <t>项目支出</t>
  </si>
  <si>
    <t>增减额</t>
  </si>
  <si>
    <t>增减%</t>
  </si>
  <si>
    <t>表四</t>
  </si>
  <si>
    <t>一般公共预算财政拨款基本支出预算表</t>
  </si>
  <si>
    <t>经济分类科目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</si>
  <si>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</si>
  <si>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</si>
  <si>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</si>
  <si>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</si>
  <si>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</si>
  <si>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</si>
  <si>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</si>
  <si>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</si>
  <si>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</si>
  <si>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</si>
  <si>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</si>
  <si>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</si>
  <si>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</si>
  <si>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</si>
  <si>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</si>
  <si>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</si>
  <si>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</si>
  <si>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</si>
  <si>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</si>
  <si>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</si>
  <si>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</si>
  <si>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</si>
  <si>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</si>
  <si>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</si>
  <si>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</si>
  <si>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</si>
  <si>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</si>
  <si>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</si>
  <si>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</si>
  <si>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</si>
  <si>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</si>
  <si>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</si>
  <si>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</si>
  <si>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</si>
  <si>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</si>
  <si>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</si>
  <si>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</si>
  <si>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</si>
  <si>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</si>
  <si>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</si>
  <si>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</si>
  <si>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</si>
  <si>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</si>
  <si>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</si>
  <si>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</si>
  <si>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</si>
  <si>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</si>
  <si>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</si>
  <si>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</si>
  <si>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</si>
  <si>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</si>
  <si>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</si>
  <si>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</si>
  <si>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</si>
  <si>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</si>
  <si>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</si>
  <si>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</si>
  <si>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</si>
  <si>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</si>
  <si>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四、资本性支出</t>
  </si>
  <si>
    <t>办公设备购置</t>
  </si>
  <si>
    <t>专用设备购置</t>
  </si>
  <si>
    <t>信息网络及软件购置更新</t>
  </si>
  <si>
    <t>其他资本性支出</t>
  </si>
  <si>
    <t>表五</t>
  </si>
  <si>
    <t>一般公共预算“三公”经费支出预算表</t>
  </si>
  <si>
    <r>
      <t>2020</t>
    </r>
    <r>
      <rPr>
        <b/>
        <sz val="11"/>
        <rFont val="宋体"/>
        <charset val="134"/>
      </rPr>
      <t>年预算数</t>
    </r>
  </si>
  <si>
    <r>
      <t>2020</t>
    </r>
    <r>
      <rPr>
        <b/>
        <sz val="11"/>
        <rFont val="宋体"/>
        <charset val="134"/>
      </rPr>
      <t>年执行数（决算数）</t>
    </r>
  </si>
  <si>
    <r>
      <t>2</t>
    </r>
    <r>
      <rPr>
        <b/>
        <sz val="11"/>
        <rFont val="宋体"/>
        <charset val="134"/>
      </rPr>
      <t>021年预算数</t>
    </r>
  </si>
  <si>
    <t>因公出国（境）费</t>
  </si>
  <si>
    <t>公务用车购置及运行费</t>
  </si>
  <si>
    <t>公务车辆购置费</t>
  </si>
  <si>
    <t>公车运行维护费</t>
  </si>
  <si>
    <t>注：此表为空表</t>
  </si>
  <si>
    <t>表六:</t>
  </si>
  <si>
    <t>政府性基金预算财政拨款支出预算表</t>
  </si>
  <si>
    <t>人员经费</t>
  </si>
  <si>
    <t>日常公用经费</t>
  </si>
  <si>
    <t>表七</t>
  </si>
  <si>
    <t>部门收支预算总表</t>
  </si>
  <si>
    <t>单位:万元</t>
  </si>
  <si>
    <t>项目</t>
  </si>
  <si>
    <t>一、财政拨款预算收入</t>
  </si>
  <si>
    <t>一、行政支出</t>
  </si>
  <si>
    <t xml:space="preserve">    （1）一般公共预算财政拨款收入</t>
  </si>
  <si>
    <t xml:space="preserve">      其中：财政拨款支出</t>
  </si>
  <si>
    <t xml:space="preserve">             本级安排</t>
  </si>
  <si>
    <t xml:space="preserve">               一般公共预算财政拨款支出   </t>
  </si>
  <si>
    <t xml:space="preserve">             上级转移支付</t>
  </si>
  <si>
    <t xml:space="preserve">               政府性基金预算财政拨款支出</t>
  </si>
  <si>
    <t xml:space="preserve">    （2） 政府性基金预算财政拨款收入</t>
  </si>
  <si>
    <t xml:space="preserve">           非同级财政拨款支出</t>
  </si>
  <si>
    <t xml:space="preserve">              本级横向转拨财政款 </t>
  </si>
  <si>
    <t xml:space="preserve">              非本级财政拨款</t>
  </si>
  <si>
    <t>二、事业预算收入</t>
  </si>
  <si>
    <t>二、事业支出</t>
  </si>
  <si>
    <t xml:space="preserve">    其中：非同级财政拨款（科研及辅助活动）</t>
  </si>
  <si>
    <t xml:space="preserve">          教育收费</t>
  </si>
  <si>
    <t>三、上级补助预算收入</t>
  </si>
  <si>
    <t>四、附属单位上缴预算收入</t>
  </si>
  <si>
    <t>五、经营预算收入</t>
  </si>
  <si>
    <t>六、债务预算收入</t>
  </si>
  <si>
    <t>七、非同级财政拨款预算收入</t>
  </si>
  <si>
    <t>三、经营支出</t>
  </si>
  <si>
    <t xml:space="preserve">   （1）本级横向转拨财政款</t>
  </si>
  <si>
    <t>四、上缴上级支出</t>
  </si>
  <si>
    <t xml:space="preserve">   （2）非本级财政拨款</t>
  </si>
  <si>
    <t>五、对附属单位补助支出</t>
  </si>
  <si>
    <t>八、投资预算收益</t>
  </si>
  <si>
    <t>六、投资支出</t>
  </si>
  <si>
    <t>九、其他预算收入</t>
  </si>
  <si>
    <t>七、债务还本支出</t>
  </si>
  <si>
    <t>八、其他支出</t>
  </si>
  <si>
    <t>本年收入合计</t>
  </si>
  <si>
    <t>本年支出合计</t>
  </si>
  <si>
    <t>十、上年结转</t>
  </si>
  <si>
    <t>九、年末结转结余</t>
  </si>
  <si>
    <t xml:space="preserve">    （1）财政拨款结转</t>
  </si>
  <si>
    <t xml:space="preserve">          其中：一般公共预算财政拨款收入</t>
  </si>
  <si>
    <t xml:space="preserve">                政府性基金预算财政拨款收入</t>
  </si>
  <si>
    <t xml:space="preserve">    （2）非财政拨款结转</t>
  </si>
  <si>
    <t xml:space="preserve">    （2）财政拨款结余</t>
  </si>
  <si>
    <t xml:space="preserve">          其中：本级横向转拨财政款</t>
  </si>
  <si>
    <t xml:space="preserve">                非本级财政拨款</t>
  </si>
  <si>
    <t>十一、上年结余</t>
  </si>
  <si>
    <t xml:space="preserve">    （3）非财政拨款结转</t>
  </si>
  <si>
    <t xml:space="preserve">    （1）财政拨款结余</t>
  </si>
  <si>
    <t xml:space="preserve">    （4）非财政拨款结余</t>
  </si>
  <si>
    <t xml:space="preserve">    （2）非财政拨款结余</t>
  </si>
  <si>
    <t xml:space="preserve">    （5）专用结余</t>
  </si>
  <si>
    <t xml:space="preserve">    （3）专用结余</t>
  </si>
  <si>
    <t xml:space="preserve">    （6）经营结余</t>
  </si>
  <si>
    <t xml:space="preserve">    （4）经营结余</t>
  </si>
  <si>
    <t>表八</t>
  </si>
  <si>
    <t>部门收入预算表</t>
  </si>
  <si>
    <t>财政拨款预算收入</t>
  </si>
  <si>
    <t>事业预算收入</t>
  </si>
  <si>
    <t>上级补助预算收入</t>
  </si>
  <si>
    <t>附属单位上缴预算收入</t>
  </si>
  <si>
    <t>经营预算收入</t>
  </si>
  <si>
    <t>债务预算收入</t>
  </si>
  <si>
    <t>非同级财政拨款预算收入</t>
  </si>
  <si>
    <t>投资预算收益</t>
  </si>
  <si>
    <t>其他预算收入</t>
  </si>
  <si>
    <t>一般公共预算财政拨款收入</t>
  </si>
  <si>
    <t>政府性基金预算财政拨款收入</t>
  </si>
  <si>
    <t>其中：</t>
  </si>
  <si>
    <t>本级横向转拨财政款</t>
  </si>
  <si>
    <t>本级横向财政拨款</t>
  </si>
  <si>
    <t>非同级财政拨款（科研及辅助活动）</t>
  </si>
  <si>
    <t>表九</t>
  </si>
  <si>
    <t>部门支出预算表</t>
  </si>
  <si>
    <t>行政支出</t>
  </si>
  <si>
    <t>事业支出</t>
  </si>
  <si>
    <t>经营支出</t>
  </si>
  <si>
    <t>上缴上级支出</t>
  </si>
  <si>
    <t>对附属单位补助支出</t>
  </si>
  <si>
    <t>投资支出</t>
  </si>
  <si>
    <t>债务还本支出</t>
  </si>
  <si>
    <t>其他支出</t>
  </si>
  <si>
    <t>表十</t>
  </si>
  <si>
    <t>政府采购预算表</t>
  </si>
  <si>
    <t>支出功能分类科目</t>
  </si>
  <si>
    <t>支出经济分类科目</t>
  </si>
  <si>
    <t>编码</t>
  </si>
  <si>
    <t>采购项目</t>
  </si>
  <si>
    <t>采购类别</t>
  </si>
  <si>
    <t>是否新增资产</t>
  </si>
  <si>
    <t>财政拨款</t>
  </si>
  <si>
    <t>单位自筹资金</t>
  </si>
  <si>
    <t>本年安排</t>
  </si>
  <si>
    <t>上年结转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</si>
</sst>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;[Red]0.00"/>
  </numFmts>
  <fonts count="29"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方正小标宋简体"/>
      <charset val="134"/>
    </font>
    <font>
      <b/>
      <sz val="11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方正小标宋简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family val="2"/>
    </font>
    <font>
      <sz val="74"/>
      <color indexed="8"/>
      <name val="宋体"/>
      <charset val="134"/>
    </font>
    <font>
      <sz val="74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0" fillId="0" borderId="0" xfId="0" applyNumberForma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" xfId="2" applyFont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176" fontId="17" fillId="0" borderId="0" xfId="0" applyNumberFormat="1" applyFont="1">
      <alignment vertical="center"/>
    </xf>
    <xf numFmtId="176" fontId="20" fillId="0" borderId="2" xfId="2" applyNumberFormat="1" applyFont="1" applyBorder="1" applyAlignment="1" applyProtection="1">
      <alignment horizontal="center" vertical="center" wrapText="1"/>
    </xf>
    <xf numFmtId="176" fontId="19" fillId="0" borderId="3" xfId="2" applyNumberFormat="1" applyFont="1" applyBorder="1" applyAlignment="1" applyProtection="1">
      <alignment horizontal="right" vertical="center" wrapText="1"/>
    </xf>
    <xf numFmtId="176" fontId="19" fillId="0" borderId="2" xfId="2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right" vertical="center" wrapText="1"/>
    </xf>
    <xf numFmtId="176" fontId="23" fillId="0" borderId="2" xfId="0" applyNumberFormat="1" applyFont="1" applyBorder="1" applyAlignment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6" fontId="21" fillId="0" borderId="0" xfId="0" applyNumberFormat="1" applyFont="1" applyFill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25" fillId="0" borderId="2" xfId="0" applyNumberFormat="1" applyFont="1" applyFill="1" applyBorder="1" applyAlignment="1">
      <alignment vertical="center" wrapText="1"/>
    </xf>
    <xf numFmtId="176" fontId="4" fillId="0" borderId="0" xfId="0" applyNumberFormat="1" applyFont="1" applyFill="1">
      <alignment vertical="center"/>
    </xf>
    <xf numFmtId="176" fontId="21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 wrapText="1"/>
    </xf>
    <xf numFmtId="176" fontId="8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0" fontId="0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0" fontId="26" fillId="0" borderId="2" xfId="0" applyNumberFormat="1" applyFont="1" applyFill="1" applyBorder="1" applyAlignment="1">
      <alignment horizontal="right" vertical="center" wrapText="1"/>
    </xf>
    <xf numFmtId="10" fontId="27" fillId="0" borderId="2" xfId="0" applyNumberFormat="1" applyFont="1" applyFill="1" applyBorder="1" applyAlignment="1">
      <alignment horizontal="right" vertical="center" wrapText="1"/>
    </xf>
    <xf numFmtId="0" fontId="24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Font="1">
      <alignment vertical="center"/>
    </xf>
    <xf numFmtId="176" fontId="26" fillId="0" borderId="2" xfId="0" applyNumberFormat="1" applyFont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6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left" vertical="center"/>
    </xf>
    <xf numFmtId="176" fontId="18" fillId="0" borderId="2" xfId="0" applyNumberFormat="1" applyFont="1" applyFill="1" applyBorder="1" applyAlignment="1">
      <alignment horizontal="right" vertical="center" wrapText="1"/>
    </xf>
    <xf numFmtId="176" fontId="18" fillId="0" borderId="5" xfId="0" applyNumberFormat="1" applyFont="1" applyFill="1" applyBorder="1" applyAlignment="1">
      <alignment horizontal="right" vertical="center" wrapText="1"/>
    </xf>
    <xf numFmtId="10" fontId="18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176" fontId="26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Alignment="1">
      <alignment horizontal="right" vertical="center"/>
    </xf>
    <xf numFmtId="0" fontId="28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vertical="center"/>
    </xf>
    <xf numFmtId="176" fontId="20" fillId="0" borderId="3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>
      <alignment horizontal="right" vertical="center" wrapText="1"/>
    </xf>
    <xf numFmtId="0" fontId="10" fillId="2" borderId="0" xfId="0" applyFont="1" applyFill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176" fontId="27" fillId="0" borderId="2" xfId="0" applyNumberFormat="1" applyFont="1" applyFill="1" applyBorder="1" applyAlignment="1">
      <alignment horizontal="right" vertical="center" wrapText="1"/>
    </xf>
    <xf numFmtId="176" fontId="27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6" fontId="20" fillId="0" borderId="8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center" vertical="center" wrapText="1"/>
    </xf>
    <xf numFmtId="176" fontId="12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 wrapText="1"/>
    </xf>
    <xf numFmtId="176" fontId="20" fillId="0" borderId="3" xfId="2" applyNumberFormat="1" applyFont="1" applyBorder="1" applyAlignment="1" applyProtection="1">
      <alignment horizontal="center" vertical="center" wrapText="1"/>
    </xf>
    <xf numFmtId="176" fontId="20" fillId="0" borderId="4" xfId="2" applyNumberFormat="1" applyFont="1" applyBorder="1" applyAlignment="1" applyProtection="1">
      <alignment horizontal="center" vertical="center" wrapText="1"/>
    </xf>
    <xf numFmtId="176" fontId="20" fillId="0" borderId="10" xfId="2" applyNumberFormat="1" applyFont="1" applyBorder="1" applyAlignment="1" applyProtection="1">
      <alignment horizontal="center" vertical="center" wrapText="1"/>
    </xf>
    <xf numFmtId="176" fontId="20" fillId="0" borderId="13" xfId="2" applyNumberFormat="1" applyFont="1" applyBorder="1" applyAlignment="1" applyProtection="1">
      <alignment horizontal="center" vertical="center" wrapText="1"/>
    </xf>
    <xf numFmtId="0" fontId="20" fillId="0" borderId="6" xfId="2" applyFont="1" applyBorder="1" applyAlignment="1" applyProtection="1">
      <alignment horizontal="center" vertical="center" wrapText="1"/>
    </xf>
    <xf numFmtId="0" fontId="20" fillId="0" borderId="8" xfId="2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76" fontId="20" fillId="0" borderId="2" xfId="2" applyNumberFormat="1" applyFont="1" applyBorder="1" applyAlignment="1" applyProtection="1">
      <alignment horizontal="center" vertical="center" wrapText="1"/>
    </xf>
    <xf numFmtId="176" fontId="20" fillId="0" borderId="9" xfId="2" applyNumberFormat="1" applyFont="1" applyBorder="1" applyAlignment="1" applyProtection="1">
      <alignment horizontal="center" vertical="center" wrapText="1"/>
    </xf>
    <xf numFmtId="176" fontId="20" fillId="0" borderId="12" xfId="2" applyNumberFormat="1" applyFont="1" applyBorder="1" applyAlignment="1" applyProtection="1">
      <alignment horizontal="center" vertical="center" wrapText="1"/>
    </xf>
    <xf numFmtId="176" fontId="20" fillId="0" borderId="5" xfId="2" applyNumberFormat="1" applyFont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"/>
  <sheetViews>
    <sheetView workbookViewId="0">
      <selection activeCell="L8" sqref="L8"/>
    </sheetView>
  </sheetViews>
  <sheetFormatPr defaultColWidth="9" defaultRowHeight="14.25"/>
  <cols>
    <col min="1" max="1" width="2.875" customWidth="1"/>
    <col min="11" max="11" width="16.125" customWidth="1"/>
    <col min="14" max="14" width="15" customWidth="1"/>
  </cols>
  <sheetData>
    <row r="1" spans="2:10" ht="147" customHeight="1">
      <c r="B1" s="107"/>
      <c r="C1" s="107"/>
      <c r="D1" s="107"/>
      <c r="E1" s="107"/>
      <c r="F1" s="107"/>
      <c r="G1" s="107"/>
      <c r="H1" s="107"/>
      <c r="I1" s="107"/>
      <c r="J1" s="107"/>
    </row>
    <row r="2" spans="2:10" ht="164.25" customHeight="1">
      <c r="B2" s="108" t="s">
        <v>0</v>
      </c>
      <c r="C2" s="109"/>
      <c r="D2" s="109"/>
      <c r="E2" s="109"/>
      <c r="F2" s="109"/>
      <c r="G2" s="109"/>
      <c r="H2" s="109"/>
      <c r="I2" s="109"/>
      <c r="J2" s="110"/>
    </row>
  </sheetData>
  <phoneticPr fontId="16" type="noConversion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22" sqref="J22"/>
    </sheetView>
  </sheetViews>
  <sheetFormatPr defaultColWidth="9" defaultRowHeight="14.25"/>
  <cols>
    <col min="1" max="1" width="13.5" customWidth="1"/>
    <col min="2" max="2" width="14.875" customWidth="1"/>
    <col min="3" max="5" width="10.75" customWidth="1"/>
    <col min="6" max="6" width="14.75" customWidth="1"/>
    <col min="7" max="9" width="10.75" customWidth="1"/>
  </cols>
  <sheetData>
    <row r="1" spans="1:9">
      <c r="A1" t="s">
        <v>236</v>
      </c>
    </row>
    <row r="2" spans="1:9" s="1" customFormat="1" ht="36.75" customHeight="1">
      <c r="A2" s="158" t="s">
        <v>237</v>
      </c>
      <c r="B2" s="158"/>
      <c r="C2" s="158"/>
      <c r="D2" s="158"/>
      <c r="E2" s="158"/>
      <c r="F2" s="158"/>
      <c r="G2" s="158"/>
      <c r="H2" s="158"/>
      <c r="I2" s="158"/>
    </row>
    <row r="3" spans="1:9" ht="27" customHeight="1">
      <c r="I3" t="s">
        <v>3</v>
      </c>
    </row>
    <row r="5" spans="1:9" s="13" customFormat="1" ht="39" customHeight="1">
      <c r="A5" s="15" t="s">
        <v>200</v>
      </c>
      <c r="B5" s="15" t="s">
        <v>238</v>
      </c>
      <c r="C5" s="15" t="s">
        <v>239</v>
      </c>
      <c r="D5" s="15" t="s">
        <v>240</v>
      </c>
      <c r="E5" s="16" t="s">
        <v>241</v>
      </c>
      <c r="F5" s="16" t="s">
        <v>242</v>
      </c>
      <c r="G5" s="16" t="s">
        <v>243</v>
      </c>
      <c r="H5" s="16" t="s">
        <v>244</v>
      </c>
      <c r="I5" s="16" t="s">
        <v>245</v>
      </c>
    </row>
    <row r="6" spans="1:9" s="14" customFormat="1" ht="24.95" customHeight="1">
      <c r="A6" s="17">
        <f>SUM(B6:I6)</f>
        <v>434.20699999999999</v>
      </c>
      <c r="B6" s="18">
        <v>0</v>
      </c>
      <c r="C6" s="19">
        <v>434.20699999999999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</sheetData>
  <mergeCells count="1">
    <mergeCell ref="A2:I2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H19" sqref="H19"/>
    </sheetView>
  </sheetViews>
  <sheetFormatPr defaultColWidth="9" defaultRowHeight="14.25"/>
  <cols>
    <col min="1" max="1" width="9.75" customWidth="1"/>
    <col min="2" max="2" width="12" customWidth="1"/>
    <col min="3" max="3" width="9.75" customWidth="1"/>
    <col min="4" max="4" width="12" customWidth="1"/>
    <col min="5" max="8" width="8" customWidth="1"/>
    <col min="9" max="11" width="10.25" style="4" customWidth="1"/>
    <col min="12" max="13" width="10.375" style="4" customWidth="1"/>
    <col min="14" max="14" width="10.25" style="4" customWidth="1"/>
    <col min="15" max="16" width="10.375" style="4" customWidth="1"/>
    <col min="17" max="18" width="10.25" style="4" customWidth="1"/>
    <col min="19" max="20" width="10.375" style="4" customWidth="1"/>
    <col min="21" max="21" width="10.25" style="4" customWidth="1"/>
    <col min="22" max="23" width="10.375" style="4" customWidth="1"/>
    <col min="24" max="24" width="10.125" style="4" customWidth="1"/>
    <col min="25" max="27" width="6.375" customWidth="1"/>
  </cols>
  <sheetData>
    <row r="1" spans="1:27">
      <c r="A1" t="s">
        <v>246</v>
      </c>
    </row>
    <row r="2" spans="1:27" s="1" customFormat="1" ht="32.25" customHeight="1">
      <c r="A2" s="166" t="s">
        <v>247</v>
      </c>
      <c r="B2" s="166"/>
      <c r="C2" s="166"/>
      <c r="D2" s="166"/>
      <c r="E2" s="166"/>
      <c r="F2" s="166"/>
      <c r="G2" s="166"/>
      <c r="H2" s="166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2"/>
      <c r="Z2" s="12"/>
      <c r="AA2" s="12"/>
    </row>
    <row r="3" spans="1:27" s="2" customFormat="1" ht="21.75" customHeight="1">
      <c r="A3" s="5"/>
      <c r="B3" s="5"/>
      <c r="C3" s="5"/>
      <c r="D3" s="5"/>
      <c r="E3" s="5"/>
      <c r="F3" s="5"/>
      <c r="G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68" t="s">
        <v>3</v>
      </c>
      <c r="X3" s="168"/>
      <c r="Y3" s="169"/>
      <c r="Z3" s="169"/>
    </row>
    <row r="4" spans="1:27" s="3" customFormat="1" ht="21.75" customHeight="1">
      <c r="A4" s="159" t="s">
        <v>248</v>
      </c>
      <c r="B4" s="159"/>
      <c r="C4" s="159" t="s">
        <v>249</v>
      </c>
      <c r="D4" s="159"/>
      <c r="E4" s="159" t="s">
        <v>250</v>
      </c>
      <c r="F4" s="159" t="s">
        <v>251</v>
      </c>
      <c r="G4" s="159" t="s">
        <v>252</v>
      </c>
      <c r="H4" s="159" t="s">
        <v>253</v>
      </c>
      <c r="I4" s="160" t="s">
        <v>89</v>
      </c>
      <c r="J4" s="170" t="s">
        <v>254</v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61" t="s">
        <v>255</v>
      </c>
    </row>
    <row r="5" spans="1:27" s="3" customFormat="1" ht="21.75" customHeight="1">
      <c r="A5" s="159"/>
      <c r="B5" s="159"/>
      <c r="C5" s="159"/>
      <c r="D5" s="159"/>
      <c r="E5" s="159"/>
      <c r="F5" s="159"/>
      <c r="G5" s="159"/>
      <c r="H5" s="159"/>
      <c r="I5" s="160"/>
      <c r="J5" s="171" t="s">
        <v>256</v>
      </c>
      <c r="K5" s="172"/>
      <c r="L5" s="172"/>
      <c r="M5" s="172"/>
      <c r="N5" s="172"/>
      <c r="O5" s="172"/>
      <c r="P5" s="173"/>
      <c r="Q5" s="171" t="s">
        <v>257</v>
      </c>
      <c r="R5" s="172"/>
      <c r="S5" s="172"/>
      <c r="T5" s="172"/>
      <c r="U5" s="172"/>
      <c r="V5" s="172"/>
      <c r="W5" s="173"/>
      <c r="X5" s="163"/>
    </row>
    <row r="6" spans="1:27" s="3" customFormat="1" ht="21.75" customHeight="1">
      <c r="A6" s="164" t="s">
        <v>50</v>
      </c>
      <c r="B6" s="164" t="s">
        <v>51</v>
      </c>
      <c r="C6" s="164" t="s">
        <v>50</v>
      </c>
      <c r="D6" s="164" t="s">
        <v>51</v>
      </c>
      <c r="E6" s="159"/>
      <c r="F6" s="159"/>
      <c r="G6" s="159"/>
      <c r="H6" s="159"/>
      <c r="I6" s="160"/>
      <c r="J6" s="161" t="s">
        <v>55</v>
      </c>
      <c r="K6" s="171" t="s">
        <v>10</v>
      </c>
      <c r="L6" s="172"/>
      <c r="M6" s="173"/>
      <c r="N6" s="171" t="s">
        <v>11</v>
      </c>
      <c r="O6" s="172"/>
      <c r="P6" s="173"/>
      <c r="Q6" s="161" t="s">
        <v>55</v>
      </c>
      <c r="R6" s="171" t="s">
        <v>10</v>
      </c>
      <c r="S6" s="172"/>
      <c r="T6" s="173"/>
      <c r="U6" s="171" t="s">
        <v>11</v>
      </c>
      <c r="V6" s="172"/>
      <c r="W6" s="173"/>
      <c r="X6" s="163"/>
    </row>
    <row r="7" spans="1:27" s="3" customFormat="1" ht="21.75" customHeight="1">
      <c r="A7" s="165"/>
      <c r="B7" s="165"/>
      <c r="C7" s="165"/>
      <c r="D7" s="165"/>
      <c r="E7" s="159"/>
      <c r="F7" s="159"/>
      <c r="G7" s="159"/>
      <c r="H7" s="159"/>
      <c r="I7" s="160"/>
      <c r="J7" s="162"/>
      <c r="K7" s="9" t="s">
        <v>9</v>
      </c>
      <c r="L7" s="9" t="s">
        <v>79</v>
      </c>
      <c r="M7" s="9" t="s">
        <v>80</v>
      </c>
      <c r="N7" s="9" t="s">
        <v>9</v>
      </c>
      <c r="O7" s="9" t="s">
        <v>79</v>
      </c>
      <c r="P7" s="9" t="s">
        <v>80</v>
      </c>
      <c r="Q7" s="162"/>
      <c r="R7" s="9" t="s">
        <v>9</v>
      </c>
      <c r="S7" s="9" t="s">
        <v>79</v>
      </c>
      <c r="T7" s="9" t="s">
        <v>80</v>
      </c>
      <c r="U7" s="9" t="s">
        <v>9</v>
      </c>
      <c r="V7" s="9" t="s">
        <v>79</v>
      </c>
      <c r="W7" s="9" t="s">
        <v>80</v>
      </c>
      <c r="X7" s="162"/>
    </row>
    <row r="8" spans="1:27" s="3" customFormat="1" ht="34.5" customHeight="1">
      <c r="A8" s="6"/>
      <c r="B8" s="6"/>
      <c r="C8" s="6"/>
      <c r="D8" s="6"/>
      <c r="E8" s="6"/>
      <c r="F8" s="6"/>
      <c r="G8" s="6"/>
      <c r="H8" s="6"/>
      <c r="I8" s="10">
        <f>J8+Q8+X8</f>
        <v>0</v>
      </c>
      <c r="J8" s="11">
        <f>K8+N8</f>
        <v>0</v>
      </c>
      <c r="K8" s="11">
        <f>L8+M8</f>
        <v>0</v>
      </c>
      <c r="L8" s="11">
        <v>0</v>
      </c>
      <c r="M8" s="11">
        <v>0</v>
      </c>
      <c r="N8" s="11">
        <f>O8+P8</f>
        <v>0</v>
      </c>
      <c r="O8" s="11">
        <v>0</v>
      </c>
      <c r="P8" s="11">
        <v>0</v>
      </c>
      <c r="Q8" s="11">
        <f>R8+U8</f>
        <v>0</v>
      </c>
      <c r="R8" s="11">
        <f>S8+T8</f>
        <v>0</v>
      </c>
      <c r="S8" s="11">
        <v>0</v>
      </c>
      <c r="T8" s="11">
        <v>0</v>
      </c>
      <c r="U8" s="11">
        <f>V8+W8</f>
        <v>0</v>
      </c>
      <c r="V8" s="11">
        <v>0</v>
      </c>
      <c r="W8" s="11">
        <v>0</v>
      </c>
      <c r="X8" s="11">
        <v>0</v>
      </c>
    </row>
    <row r="9" spans="1:27">
      <c r="A9" s="7" t="s">
        <v>159</v>
      </c>
    </row>
  </sheetData>
  <mergeCells count="23">
    <mergeCell ref="R6:T6"/>
    <mergeCell ref="U6:W6"/>
    <mergeCell ref="A6:A7"/>
    <mergeCell ref="E4:E7"/>
    <mergeCell ref="F4:F7"/>
    <mergeCell ref="G4:G7"/>
    <mergeCell ref="A2:X2"/>
    <mergeCell ref="W3:Z3"/>
    <mergeCell ref="J4:W4"/>
    <mergeCell ref="J5:P5"/>
    <mergeCell ref="Q5:W5"/>
    <mergeCell ref="K6:M6"/>
    <mergeCell ref="N6:P6"/>
    <mergeCell ref="H4:H7"/>
    <mergeCell ref="I4:I7"/>
    <mergeCell ref="J6:J7"/>
    <mergeCell ref="Q6:Q7"/>
    <mergeCell ref="X4:X7"/>
    <mergeCell ref="A4:B5"/>
    <mergeCell ref="C4:D5"/>
    <mergeCell ref="B6:B7"/>
    <mergeCell ref="C6:C7"/>
    <mergeCell ref="D6:D7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C12" sqref="C12"/>
    </sheetView>
  </sheetViews>
  <sheetFormatPr defaultRowHeight="14.25"/>
  <cols>
    <col min="1" max="1" width="33.75" style="26" customWidth="1"/>
    <col min="2" max="2" width="15.125" style="59" customWidth="1"/>
    <col min="3" max="3" width="30.125" style="26" customWidth="1"/>
    <col min="4" max="6" width="15.125" style="59" customWidth="1"/>
    <col min="7" max="16384" width="9" style="26"/>
  </cols>
  <sheetData>
    <row r="1" spans="1:6" ht="21" customHeight="1">
      <c r="A1" s="26" t="s">
        <v>1</v>
      </c>
    </row>
    <row r="2" spans="1:6" s="21" customFormat="1" ht="28.5" customHeight="1">
      <c r="A2" s="113" t="s">
        <v>2</v>
      </c>
      <c r="B2" s="114"/>
      <c r="C2" s="113"/>
      <c r="D2" s="114"/>
      <c r="E2" s="114"/>
      <c r="F2" s="114"/>
    </row>
    <row r="3" spans="1:6" s="22" customFormat="1" ht="17.25" customHeight="1">
      <c r="B3" s="91"/>
      <c r="C3" s="92"/>
      <c r="D3" s="91"/>
      <c r="E3" s="91"/>
      <c r="F3" s="91" t="s">
        <v>3</v>
      </c>
    </row>
    <row r="4" spans="1:6" s="24" customFormat="1" ht="17.25" customHeight="1">
      <c r="A4" s="115" t="s">
        <v>4</v>
      </c>
      <c r="B4" s="116"/>
      <c r="C4" s="115" t="s">
        <v>5</v>
      </c>
      <c r="D4" s="116"/>
      <c r="E4" s="116"/>
      <c r="F4" s="116"/>
    </row>
    <row r="5" spans="1:6" s="23" customFormat="1" ht="24.95" customHeight="1">
      <c r="A5" s="118" t="s">
        <v>6</v>
      </c>
      <c r="B5" s="119" t="s">
        <v>7</v>
      </c>
      <c r="C5" s="118" t="s">
        <v>8</v>
      </c>
      <c r="D5" s="117" t="s">
        <v>7</v>
      </c>
      <c r="E5" s="117"/>
      <c r="F5" s="117"/>
    </row>
    <row r="6" spans="1:6" s="23" customFormat="1" ht="27.75" customHeight="1">
      <c r="A6" s="118"/>
      <c r="B6" s="120"/>
      <c r="C6" s="118"/>
      <c r="D6" s="94" t="s">
        <v>9</v>
      </c>
      <c r="E6" s="94" t="s">
        <v>10</v>
      </c>
      <c r="F6" s="94" t="s">
        <v>11</v>
      </c>
    </row>
    <row r="7" spans="1:6" s="22" customFormat="1" ht="24.95" customHeight="1">
      <c r="A7" s="95" t="s">
        <v>12</v>
      </c>
      <c r="B7" s="96">
        <f>SUM(B8:B9)</f>
        <v>434.20699999999999</v>
      </c>
      <c r="C7" s="95" t="s">
        <v>13</v>
      </c>
      <c r="D7" s="96">
        <f>SUM(D8:D28)</f>
        <v>434.20699999999999</v>
      </c>
      <c r="E7" s="96">
        <f>SUM(E8:E28)</f>
        <v>434.20699999999999</v>
      </c>
      <c r="F7" s="96">
        <f>SUM(F8:F28)</f>
        <v>0</v>
      </c>
    </row>
    <row r="8" spans="1:6" s="22" customFormat="1" ht="24.95" customHeight="1">
      <c r="A8" s="97" t="s">
        <v>14</v>
      </c>
      <c r="B8" s="98">
        <v>434.20699999999999</v>
      </c>
      <c r="C8" s="97" t="s">
        <v>15</v>
      </c>
      <c r="D8" s="98">
        <f>E8+F8</f>
        <v>0</v>
      </c>
      <c r="E8" s="98">
        <v>0</v>
      </c>
      <c r="F8" s="98">
        <v>0</v>
      </c>
    </row>
    <row r="9" spans="1:6" s="22" customFormat="1" ht="24.95" customHeight="1">
      <c r="A9" s="97" t="s">
        <v>16</v>
      </c>
      <c r="B9" s="98">
        <v>0</v>
      </c>
      <c r="C9" s="97" t="s">
        <v>17</v>
      </c>
      <c r="D9" s="98">
        <f t="shared" ref="D9:D28" si="0">E9+F9</f>
        <v>0</v>
      </c>
      <c r="E9" s="98">
        <v>0</v>
      </c>
      <c r="F9" s="98">
        <v>0</v>
      </c>
    </row>
    <row r="10" spans="1:6" s="22" customFormat="1" ht="24.95" customHeight="1">
      <c r="A10" s="97"/>
      <c r="B10" s="98"/>
      <c r="C10" s="97" t="s">
        <v>18</v>
      </c>
      <c r="D10" s="98">
        <f t="shared" si="0"/>
        <v>0</v>
      </c>
      <c r="E10" s="98">
        <v>0</v>
      </c>
      <c r="F10" s="98">
        <v>0</v>
      </c>
    </row>
    <row r="11" spans="1:6" s="22" customFormat="1" ht="24.95" customHeight="1">
      <c r="A11" s="97"/>
      <c r="B11" s="98"/>
      <c r="C11" s="97" t="s">
        <v>19</v>
      </c>
      <c r="D11" s="98">
        <f t="shared" si="0"/>
        <v>0</v>
      </c>
      <c r="E11" s="98">
        <v>0</v>
      </c>
      <c r="F11" s="98">
        <v>0</v>
      </c>
    </row>
    <row r="12" spans="1:6" s="22" customFormat="1" ht="24.95" customHeight="1">
      <c r="A12" s="97"/>
      <c r="B12" s="98"/>
      <c r="C12" s="97" t="s">
        <v>20</v>
      </c>
      <c r="D12" s="98">
        <f t="shared" si="0"/>
        <v>0</v>
      </c>
      <c r="E12" s="98">
        <v>0</v>
      </c>
      <c r="F12" s="98">
        <v>0</v>
      </c>
    </row>
    <row r="13" spans="1:6" s="22" customFormat="1" ht="24.95" customHeight="1">
      <c r="A13" s="97"/>
      <c r="B13" s="98"/>
      <c r="C13" s="97" t="s">
        <v>21</v>
      </c>
      <c r="D13" s="98">
        <f t="shared" si="0"/>
        <v>0</v>
      </c>
      <c r="E13" s="98">
        <v>0</v>
      </c>
      <c r="F13" s="98">
        <v>0</v>
      </c>
    </row>
    <row r="14" spans="1:6" s="22" customFormat="1" ht="24.95" customHeight="1">
      <c r="A14" s="97"/>
      <c r="B14" s="98"/>
      <c r="C14" s="97" t="s">
        <v>22</v>
      </c>
      <c r="D14" s="98">
        <f t="shared" si="0"/>
        <v>0</v>
      </c>
      <c r="E14" s="98">
        <v>0</v>
      </c>
      <c r="F14" s="98">
        <v>0</v>
      </c>
    </row>
    <row r="15" spans="1:6" s="22" customFormat="1" ht="24.95" customHeight="1">
      <c r="A15" s="97"/>
      <c r="B15" s="98"/>
      <c r="C15" s="97" t="s">
        <v>23</v>
      </c>
      <c r="D15" s="98">
        <f t="shared" si="0"/>
        <v>34.71</v>
      </c>
      <c r="E15" s="19">
        <v>34.71</v>
      </c>
      <c r="F15" s="98">
        <v>0</v>
      </c>
    </row>
    <row r="16" spans="1:6" s="22" customFormat="1" ht="24.95" customHeight="1">
      <c r="A16" s="97"/>
      <c r="B16" s="98"/>
      <c r="C16" s="97" t="s">
        <v>24</v>
      </c>
      <c r="D16" s="98">
        <f t="shared" si="0"/>
        <v>19.72</v>
      </c>
      <c r="E16" s="19">
        <v>19.72</v>
      </c>
      <c r="F16" s="98">
        <v>0</v>
      </c>
    </row>
    <row r="17" spans="1:6" s="22" customFormat="1" ht="24.95" customHeight="1">
      <c r="A17" s="97"/>
      <c r="B17" s="98"/>
      <c r="C17" s="97" t="s">
        <v>25</v>
      </c>
      <c r="D17" s="98">
        <f t="shared" si="0"/>
        <v>0</v>
      </c>
      <c r="E17" s="98">
        <v>0</v>
      </c>
      <c r="F17" s="98">
        <v>0</v>
      </c>
    </row>
    <row r="18" spans="1:6" s="22" customFormat="1" ht="24.95" customHeight="1">
      <c r="A18" s="97"/>
      <c r="B18" s="98"/>
      <c r="C18" s="97" t="s">
        <v>26</v>
      </c>
      <c r="D18" s="98">
        <f t="shared" si="0"/>
        <v>0</v>
      </c>
      <c r="E18" s="98">
        <v>0</v>
      </c>
      <c r="F18" s="98">
        <v>0</v>
      </c>
    </row>
    <row r="19" spans="1:6" s="22" customFormat="1" ht="24.95" customHeight="1">
      <c r="A19" s="97"/>
      <c r="B19" s="98"/>
      <c r="C19" s="97" t="s">
        <v>27</v>
      </c>
      <c r="D19" s="98">
        <f t="shared" si="0"/>
        <v>348.96699999999998</v>
      </c>
      <c r="E19" s="19">
        <v>348.96699999999998</v>
      </c>
      <c r="F19" s="98">
        <v>0</v>
      </c>
    </row>
    <row r="20" spans="1:6" s="22" customFormat="1" ht="24.95" customHeight="1">
      <c r="A20" s="97"/>
      <c r="B20" s="98"/>
      <c r="C20" s="97" t="s">
        <v>28</v>
      </c>
      <c r="D20" s="98">
        <f t="shared" si="0"/>
        <v>0</v>
      </c>
      <c r="E20" s="98">
        <v>0</v>
      </c>
      <c r="F20" s="98">
        <v>0</v>
      </c>
    </row>
    <row r="21" spans="1:6" s="22" customFormat="1" ht="24.95" customHeight="1">
      <c r="A21" s="97"/>
      <c r="B21" s="98"/>
      <c r="C21" s="97" t="s">
        <v>29</v>
      </c>
      <c r="D21" s="98">
        <f t="shared" si="0"/>
        <v>0</v>
      </c>
      <c r="E21" s="98">
        <v>0</v>
      </c>
      <c r="F21" s="98">
        <v>0</v>
      </c>
    </row>
    <row r="22" spans="1:6" s="22" customFormat="1" ht="24.95" customHeight="1">
      <c r="A22" s="97"/>
      <c r="B22" s="98"/>
      <c r="C22" s="97" t="s">
        <v>30</v>
      </c>
      <c r="D22" s="98">
        <f t="shared" si="0"/>
        <v>0</v>
      </c>
      <c r="E22" s="98">
        <v>0</v>
      </c>
      <c r="F22" s="98">
        <v>0</v>
      </c>
    </row>
    <row r="23" spans="1:6" s="22" customFormat="1" ht="24.95" customHeight="1">
      <c r="A23" s="97"/>
      <c r="B23" s="98"/>
      <c r="C23" s="97" t="s">
        <v>31</v>
      </c>
      <c r="D23" s="98">
        <f t="shared" si="0"/>
        <v>0</v>
      </c>
      <c r="E23" s="98">
        <v>0</v>
      </c>
      <c r="F23" s="98">
        <v>0</v>
      </c>
    </row>
    <row r="24" spans="1:6" s="22" customFormat="1" ht="24.95" customHeight="1">
      <c r="A24" s="97"/>
      <c r="B24" s="98"/>
      <c r="C24" s="97" t="s">
        <v>32</v>
      </c>
      <c r="D24" s="98">
        <f t="shared" si="0"/>
        <v>0</v>
      </c>
      <c r="E24" s="98">
        <v>0</v>
      </c>
      <c r="F24" s="98">
        <v>0</v>
      </c>
    </row>
    <row r="25" spans="1:6" s="22" customFormat="1" ht="24.95" customHeight="1">
      <c r="A25" s="97"/>
      <c r="B25" s="98"/>
      <c r="C25" s="97" t="s">
        <v>33</v>
      </c>
      <c r="D25" s="98">
        <f t="shared" si="0"/>
        <v>30.81</v>
      </c>
      <c r="E25" s="19">
        <v>30.81</v>
      </c>
      <c r="F25" s="98">
        <v>0</v>
      </c>
    </row>
    <row r="26" spans="1:6" s="22" customFormat="1" ht="24.95" customHeight="1">
      <c r="A26" s="97"/>
      <c r="B26" s="98"/>
      <c r="C26" s="97" t="s">
        <v>34</v>
      </c>
      <c r="D26" s="98">
        <f t="shared" si="0"/>
        <v>0</v>
      </c>
      <c r="E26" s="98">
        <v>0</v>
      </c>
      <c r="F26" s="98">
        <v>0</v>
      </c>
    </row>
    <row r="27" spans="1:6" s="22" customFormat="1" ht="24.95" customHeight="1">
      <c r="A27" s="97"/>
      <c r="B27" s="98"/>
      <c r="C27" s="99" t="s">
        <v>35</v>
      </c>
      <c r="D27" s="98">
        <f t="shared" si="0"/>
        <v>0</v>
      </c>
      <c r="E27" s="98">
        <v>0</v>
      </c>
      <c r="F27" s="98">
        <v>0</v>
      </c>
    </row>
    <row r="28" spans="1:6" s="22" customFormat="1" ht="24.95" customHeight="1">
      <c r="A28" s="97"/>
      <c r="B28" s="98"/>
      <c r="C28" s="97" t="s">
        <v>36</v>
      </c>
      <c r="D28" s="98">
        <f t="shared" si="0"/>
        <v>0</v>
      </c>
      <c r="E28" s="98">
        <v>0</v>
      </c>
      <c r="F28" s="98">
        <v>0</v>
      </c>
    </row>
    <row r="29" spans="1:6" s="22" customFormat="1" ht="24.95" customHeight="1">
      <c r="A29" s="93" t="s">
        <v>37</v>
      </c>
      <c r="B29" s="100">
        <f>B7</f>
        <v>434.20699999999999</v>
      </c>
      <c r="C29" s="101" t="s">
        <v>38</v>
      </c>
      <c r="D29" s="102">
        <f>D7</f>
        <v>434.20699999999999</v>
      </c>
      <c r="E29" s="102">
        <f>E7</f>
        <v>434.20699999999999</v>
      </c>
      <c r="F29" s="102">
        <f>F7</f>
        <v>0</v>
      </c>
    </row>
    <row r="30" spans="1:6" s="22" customFormat="1" ht="24.95" customHeight="1">
      <c r="A30" s="103" t="s">
        <v>39</v>
      </c>
      <c r="B30" s="104">
        <f>SUM(B31:B32)</f>
        <v>0</v>
      </c>
      <c r="C30" s="103" t="s">
        <v>40</v>
      </c>
      <c r="D30" s="104">
        <f>SUM(D31:D32)</f>
        <v>0</v>
      </c>
      <c r="E30" s="104">
        <f>SUM(E31:E32)</f>
        <v>0</v>
      </c>
      <c r="F30" s="104">
        <f>SUM(F31:F32)</f>
        <v>0</v>
      </c>
    </row>
    <row r="31" spans="1:6" s="22" customFormat="1" ht="24.95" customHeight="1">
      <c r="A31" s="97" t="s">
        <v>14</v>
      </c>
      <c r="B31" s="98">
        <v>0</v>
      </c>
      <c r="C31" s="97" t="s">
        <v>14</v>
      </c>
      <c r="D31" s="98">
        <f>E31+F31</f>
        <v>0</v>
      </c>
      <c r="E31" s="98">
        <v>0</v>
      </c>
      <c r="F31" s="98">
        <v>0</v>
      </c>
    </row>
    <row r="32" spans="1:6" s="22" customFormat="1" ht="24.95" customHeight="1">
      <c r="A32" s="97" t="s">
        <v>16</v>
      </c>
      <c r="B32" s="98">
        <v>0</v>
      </c>
      <c r="C32" s="105" t="s">
        <v>16</v>
      </c>
      <c r="D32" s="106">
        <f>E32+F32</f>
        <v>0</v>
      </c>
      <c r="E32" s="98">
        <v>0</v>
      </c>
      <c r="F32" s="98">
        <v>0</v>
      </c>
    </row>
    <row r="33" spans="1:6" s="22" customFormat="1" ht="24.95" customHeight="1">
      <c r="A33" s="93" t="s">
        <v>41</v>
      </c>
      <c r="B33" s="100">
        <f>B29+B30</f>
        <v>434.20699999999999</v>
      </c>
      <c r="C33" s="101" t="s">
        <v>42</v>
      </c>
      <c r="D33" s="100">
        <f>D29+D30</f>
        <v>434.20699999999999</v>
      </c>
      <c r="E33" s="102">
        <f>E29+E30</f>
        <v>434.20699999999999</v>
      </c>
      <c r="F33" s="102">
        <f>F29+F30</f>
        <v>0</v>
      </c>
    </row>
  </sheetData>
  <mergeCells count="7">
    <mergeCell ref="A2:F2"/>
    <mergeCell ref="A4:B4"/>
    <mergeCell ref="C4:F4"/>
    <mergeCell ref="D5:F5"/>
    <mergeCell ref="A5:A6"/>
    <mergeCell ref="B5:B6"/>
    <mergeCell ref="C5:C6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E6" sqref="E6"/>
    </sheetView>
  </sheetViews>
  <sheetFormatPr defaultRowHeight="14.25"/>
  <cols>
    <col min="1" max="1" width="12.5" style="47" customWidth="1"/>
    <col min="2" max="2" width="34.25" style="47" customWidth="1"/>
    <col min="3" max="11" width="10.5" style="59" customWidth="1"/>
    <col min="12" max="12" width="12.25" style="59" customWidth="1"/>
    <col min="13" max="16384" width="9" style="26"/>
  </cols>
  <sheetData>
    <row r="1" spans="1:12" ht="29.25" customHeight="1">
      <c r="A1" s="47" t="s">
        <v>43</v>
      </c>
    </row>
    <row r="2" spans="1:12" s="21" customFormat="1" ht="31.5" customHeight="1">
      <c r="A2" s="113" t="s">
        <v>44</v>
      </c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79" customFormat="1" ht="31.5" customHeight="1">
      <c r="A3" s="82"/>
      <c r="B3" s="82"/>
      <c r="C3" s="83"/>
      <c r="D3" s="84"/>
      <c r="E3" s="85"/>
      <c r="F3" s="83"/>
      <c r="G3" s="83"/>
      <c r="H3" s="83"/>
      <c r="I3" s="83"/>
      <c r="J3" s="83"/>
      <c r="K3" s="83"/>
      <c r="L3" s="83" t="s">
        <v>3</v>
      </c>
    </row>
    <row r="4" spans="1:12" s="23" customFormat="1" ht="30" customHeight="1">
      <c r="A4" s="121" t="s">
        <v>45</v>
      </c>
      <c r="B4" s="121"/>
      <c r="C4" s="126" t="s">
        <v>46</v>
      </c>
      <c r="D4" s="122" t="s">
        <v>47</v>
      </c>
      <c r="E4" s="123"/>
      <c r="F4" s="123"/>
      <c r="G4" s="123"/>
      <c r="H4" s="122" t="s">
        <v>48</v>
      </c>
      <c r="I4" s="123"/>
      <c r="J4" s="123"/>
      <c r="K4" s="123"/>
      <c r="L4" s="127" t="s">
        <v>49</v>
      </c>
    </row>
    <row r="5" spans="1:12" s="23" customFormat="1" ht="58.5" customHeight="1">
      <c r="A5" s="86" t="s">
        <v>50</v>
      </c>
      <c r="B5" s="86" t="s">
        <v>51</v>
      </c>
      <c r="C5" s="126"/>
      <c r="D5" s="88" t="s">
        <v>9</v>
      </c>
      <c r="E5" s="87" t="s">
        <v>52</v>
      </c>
      <c r="F5" s="87" t="s">
        <v>53</v>
      </c>
      <c r="G5" s="88" t="s">
        <v>54</v>
      </c>
      <c r="H5" s="88" t="s">
        <v>9</v>
      </c>
      <c r="I5" s="87" t="s">
        <v>52</v>
      </c>
      <c r="J5" s="88" t="s">
        <v>53</v>
      </c>
      <c r="K5" s="88" t="s">
        <v>54</v>
      </c>
      <c r="L5" s="128"/>
    </row>
    <row r="6" spans="1:12" s="80" customFormat="1" ht="30.75" customHeight="1">
      <c r="A6" s="124" t="s">
        <v>55</v>
      </c>
      <c r="B6" s="125"/>
      <c r="C6" s="89">
        <f>SUM(C7:C16)</f>
        <v>434.20700000000005</v>
      </c>
      <c r="D6" s="89">
        <f>SUM(D7:D16)</f>
        <v>434.20700000000005</v>
      </c>
      <c r="E6" s="89">
        <f>SUM(E7:E16)</f>
        <v>434.20700000000005</v>
      </c>
      <c r="F6" s="89">
        <f>SUM(F7:F16)</f>
        <v>0</v>
      </c>
      <c r="G6" s="89">
        <f t="shared" ref="G6:L6" si="0">SUM(G7:G16)</f>
        <v>0</v>
      </c>
      <c r="H6" s="89">
        <f t="shared" si="0"/>
        <v>0</v>
      </c>
      <c r="I6" s="89">
        <f t="shared" si="0"/>
        <v>0</v>
      </c>
      <c r="J6" s="89">
        <f t="shared" si="0"/>
        <v>0</v>
      </c>
      <c r="K6" s="89">
        <f t="shared" si="0"/>
        <v>0</v>
      </c>
      <c r="L6" s="89">
        <f t="shared" si="0"/>
        <v>0</v>
      </c>
    </row>
    <row r="7" spans="1:12" s="81" customFormat="1" ht="24.95" customHeight="1">
      <c r="A7" s="74" t="s">
        <v>56</v>
      </c>
      <c r="B7" s="75" t="s">
        <v>57</v>
      </c>
      <c r="C7" s="90">
        <f t="shared" ref="C7:C16" si="1">D7+H7+L7</f>
        <v>5.04</v>
      </c>
      <c r="D7" s="90">
        <f>SUM(E7:G7)</f>
        <v>5.04</v>
      </c>
      <c r="E7" s="19">
        <v>5.04</v>
      </c>
      <c r="F7" s="90">
        <v>0</v>
      </c>
      <c r="G7" s="90">
        <v>0</v>
      </c>
      <c r="H7" s="90">
        <f>SUM(I7:K7)</f>
        <v>0</v>
      </c>
      <c r="I7" s="90">
        <v>0</v>
      </c>
      <c r="J7" s="90">
        <v>0</v>
      </c>
      <c r="K7" s="90">
        <v>0</v>
      </c>
      <c r="L7" s="90">
        <v>0</v>
      </c>
    </row>
    <row r="8" spans="1:12" s="81" customFormat="1" ht="24.95" customHeight="1">
      <c r="A8" s="74" t="s">
        <v>58</v>
      </c>
      <c r="B8" s="75" t="s">
        <v>59</v>
      </c>
      <c r="C8" s="90">
        <f t="shared" si="1"/>
        <v>19.78</v>
      </c>
      <c r="D8" s="90">
        <f t="shared" ref="D8:D16" si="2">SUM(E8:G8)</f>
        <v>19.78</v>
      </c>
      <c r="E8" s="19">
        <v>19.78</v>
      </c>
      <c r="F8" s="90">
        <v>0</v>
      </c>
      <c r="G8" s="90">
        <v>0</v>
      </c>
      <c r="H8" s="90">
        <f t="shared" ref="H8:H16" si="3">SUM(I8:K8)</f>
        <v>0</v>
      </c>
      <c r="I8" s="90">
        <v>0</v>
      </c>
      <c r="J8" s="90">
        <v>0</v>
      </c>
      <c r="K8" s="90">
        <v>0</v>
      </c>
      <c r="L8" s="90">
        <v>0</v>
      </c>
    </row>
    <row r="9" spans="1:12" s="81" customFormat="1" ht="24.95" customHeight="1">
      <c r="A9" s="74" t="s">
        <v>60</v>
      </c>
      <c r="B9" s="75" t="s">
        <v>61</v>
      </c>
      <c r="C9" s="90">
        <f t="shared" si="1"/>
        <v>9.89</v>
      </c>
      <c r="D9" s="90">
        <f t="shared" si="2"/>
        <v>9.89</v>
      </c>
      <c r="E9" s="19">
        <v>9.89</v>
      </c>
      <c r="F9" s="90">
        <v>0</v>
      </c>
      <c r="G9" s="90">
        <v>0</v>
      </c>
      <c r="H9" s="90">
        <f t="shared" si="3"/>
        <v>0</v>
      </c>
      <c r="I9" s="90">
        <v>0</v>
      </c>
      <c r="J9" s="90">
        <v>0</v>
      </c>
      <c r="K9" s="90">
        <v>0</v>
      </c>
      <c r="L9" s="90">
        <v>0</v>
      </c>
    </row>
    <row r="10" spans="1:12" s="81" customFormat="1" ht="24.95" customHeight="1">
      <c r="A10" s="74" t="s">
        <v>62</v>
      </c>
      <c r="B10" s="75" t="s">
        <v>63</v>
      </c>
      <c r="C10" s="90">
        <f t="shared" si="1"/>
        <v>10.88</v>
      </c>
      <c r="D10" s="90">
        <f t="shared" si="2"/>
        <v>10.88</v>
      </c>
      <c r="E10" s="19">
        <v>10.88</v>
      </c>
      <c r="F10" s="90">
        <v>0</v>
      </c>
      <c r="G10" s="90">
        <v>0</v>
      </c>
      <c r="H10" s="90">
        <f t="shared" si="3"/>
        <v>0</v>
      </c>
      <c r="I10" s="90">
        <v>0</v>
      </c>
      <c r="J10" s="90">
        <v>0</v>
      </c>
      <c r="K10" s="90">
        <v>0</v>
      </c>
      <c r="L10" s="90">
        <v>0</v>
      </c>
    </row>
    <row r="11" spans="1:12" s="81" customFormat="1" ht="24.95" customHeight="1">
      <c r="A11" s="74" t="s">
        <v>64</v>
      </c>
      <c r="B11" s="75" t="s">
        <v>65</v>
      </c>
      <c r="C11" s="90">
        <f t="shared" si="1"/>
        <v>8.84</v>
      </c>
      <c r="D11" s="90">
        <f t="shared" si="2"/>
        <v>8.84</v>
      </c>
      <c r="E11" s="19">
        <v>8.84</v>
      </c>
      <c r="F11" s="90">
        <v>0</v>
      </c>
      <c r="G11" s="90">
        <v>0</v>
      </c>
      <c r="H11" s="90">
        <f t="shared" si="3"/>
        <v>0</v>
      </c>
      <c r="I11" s="90">
        <v>0</v>
      </c>
      <c r="J11" s="90">
        <v>0</v>
      </c>
      <c r="K11" s="90">
        <v>0</v>
      </c>
      <c r="L11" s="90">
        <v>0</v>
      </c>
    </row>
    <row r="12" spans="1:12" s="81" customFormat="1" ht="24.95" customHeight="1">
      <c r="A12" s="74" t="s">
        <v>66</v>
      </c>
      <c r="B12" s="75" t="s">
        <v>67</v>
      </c>
      <c r="C12" s="90">
        <f t="shared" si="1"/>
        <v>209.96700000000001</v>
      </c>
      <c r="D12" s="90">
        <f t="shared" si="2"/>
        <v>209.96700000000001</v>
      </c>
      <c r="E12" s="19">
        <v>209.96700000000001</v>
      </c>
      <c r="F12" s="90">
        <v>0</v>
      </c>
      <c r="G12" s="90">
        <v>0</v>
      </c>
      <c r="H12" s="90">
        <f t="shared" si="3"/>
        <v>0</v>
      </c>
      <c r="I12" s="90">
        <v>0</v>
      </c>
      <c r="J12" s="90">
        <v>0</v>
      </c>
      <c r="K12" s="90">
        <v>0</v>
      </c>
      <c r="L12" s="90">
        <v>0</v>
      </c>
    </row>
    <row r="13" spans="1:12" s="81" customFormat="1" ht="24.95" customHeight="1">
      <c r="A13" s="74">
        <v>2130112</v>
      </c>
      <c r="B13" s="75" t="s">
        <v>68</v>
      </c>
      <c r="C13" s="90">
        <f t="shared" si="1"/>
        <v>15</v>
      </c>
      <c r="D13" s="90">
        <f t="shared" si="2"/>
        <v>15</v>
      </c>
      <c r="E13" s="19">
        <v>15</v>
      </c>
      <c r="F13" s="90">
        <v>0</v>
      </c>
      <c r="G13" s="90">
        <v>0</v>
      </c>
      <c r="H13" s="90">
        <f t="shared" si="3"/>
        <v>0</v>
      </c>
      <c r="I13" s="90">
        <v>0</v>
      </c>
      <c r="J13" s="90">
        <v>0</v>
      </c>
      <c r="K13" s="90">
        <v>0</v>
      </c>
      <c r="L13" s="90">
        <v>0</v>
      </c>
    </row>
    <row r="14" spans="1:12" s="81" customFormat="1" ht="24.95" customHeight="1">
      <c r="A14" s="74">
        <v>2130126</v>
      </c>
      <c r="B14" s="75" t="s">
        <v>69</v>
      </c>
      <c r="C14" s="90">
        <f t="shared" si="1"/>
        <v>124</v>
      </c>
      <c r="D14" s="90">
        <f t="shared" si="2"/>
        <v>124</v>
      </c>
      <c r="E14" s="19">
        <v>124</v>
      </c>
      <c r="F14" s="90">
        <v>0</v>
      </c>
      <c r="G14" s="90">
        <v>0</v>
      </c>
      <c r="H14" s="90">
        <f t="shared" si="3"/>
        <v>0</v>
      </c>
      <c r="I14" s="90">
        <v>0</v>
      </c>
      <c r="J14" s="90">
        <v>0</v>
      </c>
      <c r="K14" s="90">
        <v>0</v>
      </c>
      <c r="L14" s="90">
        <v>0</v>
      </c>
    </row>
    <row r="15" spans="1:12" s="81" customFormat="1" ht="24.95" customHeight="1">
      <c r="A15" s="74" t="s">
        <v>70</v>
      </c>
      <c r="B15" s="75" t="s">
        <v>71</v>
      </c>
      <c r="C15" s="90">
        <f t="shared" si="1"/>
        <v>16.010000000000002</v>
      </c>
      <c r="D15" s="90">
        <f t="shared" si="2"/>
        <v>16.010000000000002</v>
      </c>
      <c r="E15" s="19">
        <v>16.010000000000002</v>
      </c>
      <c r="F15" s="90">
        <v>0</v>
      </c>
      <c r="G15" s="90">
        <v>0</v>
      </c>
      <c r="H15" s="90">
        <f t="shared" si="3"/>
        <v>0</v>
      </c>
      <c r="I15" s="90">
        <v>0</v>
      </c>
      <c r="J15" s="90">
        <v>0</v>
      </c>
      <c r="K15" s="90">
        <v>0</v>
      </c>
      <c r="L15" s="90">
        <v>0</v>
      </c>
    </row>
    <row r="16" spans="1:12" s="81" customFormat="1" ht="24.95" customHeight="1">
      <c r="A16" s="74" t="s">
        <v>72</v>
      </c>
      <c r="B16" s="75" t="s">
        <v>73</v>
      </c>
      <c r="C16" s="90">
        <f t="shared" si="1"/>
        <v>14.8</v>
      </c>
      <c r="D16" s="90">
        <f t="shared" si="2"/>
        <v>14.8</v>
      </c>
      <c r="E16" s="19">
        <v>14.8</v>
      </c>
      <c r="F16" s="90">
        <v>0</v>
      </c>
      <c r="G16" s="90">
        <v>0</v>
      </c>
      <c r="H16" s="90">
        <f t="shared" si="3"/>
        <v>0</v>
      </c>
      <c r="I16" s="90">
        <v>0</v>
      </c>
      <c r="J16" s="90">
        <v>0</v>
      </c>
      <c r="K16" s="90">
        <v>0</v>
      </c>
      <c r="L16" s="90">
        <v>0</v>
      </c>
    </row>
  </sheetData>
  <mergeCells count="7">
    <mergeCell ref="A2:L2"/>
    <mergeCell ref="A4:B4"/>
    <mergeCell ref="D4:G4"/>
    <mergeCell ref="H4:K4"/>
    <mergeCell ref="A6:B6"/>
    <mergeCell ref="C4:C5"/>
    <mergeCell ref="L4:L5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E17" sqref="E17"/>
    </sheetView>
  </sheetViews>
  <sheetFormatPr defaultRowHeight="14.25"/>
  <cols>
    <col min="1" max="1" width="10.625" style="66" customWidth="1"/>
    <col min="2" max="2" width="39.5" style="66" customWidth="1"/>
    <col min="3" max="7" width="15.125" style="67" customWidth="1"/>
    <col min="8" max="8" width="15.125" style="68" customWidth="1"/>
    <col min="9" max="16384" width="9" style="69"/>
  </cols>
  <sheetData>
    <row r="1" spans="1:8" ht="24.75" customHeight="1">
      <c r="A1" s="66" t="s">
        <v>74</v>
      </c>
    </row>
    <row r="2" spans="1:8" s="62" customFormat="1" ht="22.5" customHeight="1">
      <c r="A2" s="129" t="s">
        <v>75</v>
      </c>
      <c r="B2" s="129"/>
      <c r="C2" s="130"/>
      <c r="D2" s="130"/>
      <c r="E2" s="130"/>
      <c r="F2" s="130"/>
      <c r="G2" s="130"/>
      <c r="H2" s="131"/>
    </row>
    <row r="3" spans="1:8" ht="24" customHeight="1">
      <c r="H3" s="68" t="s">
        <v>3</v>
      </c>
    </row>
    <row r="4" spans="1:8" s="63" customFormat="1" ht="39" customHeight="1">
      <c r="A4" s="132" t="s">
        <v>45</v>
      </c>
      <c r="B4" s="132"/>
      <c r="C4" s="136" t="s">
        <v>76</v>
      </c>
      <c r="D4" s="133" t="s">
        <v>77</v>
      </c>
      <c r="E4" s="134"/>
      <c r="F4" s="135"/>
      <c r="G4" s="136" t="s">
        <v>78</v>
      </c>
      <c r="H4" s="137"/>
    </row>
    <row r="5" spans="1:8" s="63" customFormat="1" ht="31.5" customHeight="1">
      <c r="A5" s="70" t="s">
        <v>50</v>
      </c>
      <c r="B5" s="70" t="s">
        <v>51</v>
      </c>
      <c r="C5" s="136"/>
      <c r="D5" s="71" t="s">
        <v>55</v>
      </c>
      <c r="E5" s="71" t="s">
        <v>79</v>
      </c>
      <c r="F5" s="71" t="s">
        <v>80</v>
      </c>
      <c r="G5" s="71" t="s">
        <v>81</v>
      </c>
      <c r="H5" s="72" t="s">
        <v>82</v>
      </c>
    </row>
    <row r="6" spans="1:8" s="64" customFormat="1" ht="24.95" customHeight="1">
      <c r="A6" s="138" t="s">
        <v>55</v>
      </c>
      <c r="B6" s="139"/>
      <c r="C6" s="73">
        <f>SUM(C7:C16)</f>
        <v>391.13</v>
      </c>
      <c r="D6" s="73">
        <f>SUM(D7:D16)</f>
        <v>434.20700000000005</v>
      </c>
      <c r="E6" s="73">
        <f>SUM(E7:E16)</f>
        <v>295.20700000000005</v>
      </c>
      <c r="F6" s="73">
        <f>SUM(F7:F16)</f>
        <v>139</v>
      </c>
      <c r="G6" s="73">
        <f>SUM(G7:G16)</f>
        <v>43.077000000000019</v>
      </c>
      <c r="H6" s="50">
        <f>G6/C6</f>
        <v>0.11013473781095805</v>
      </c>
    </row>
    <row r="7" spans="1:8" s="65" customFormat="1" ht="24.95" customHeight="1">
      <c r="A7" s="74" t="s">
        <v>56</v>
      </c>
      <c r="B7" s="75" t="s">
        <v>57</v>
      </c>
      <c r="C7" s="76">
        <v>4.38</v>
      </c>
      <c r="D7" s="76">
        <f>E7+F7</f>
        <v>5.04</v>
      </c>
      <c r="E7" s="19">
        <v>5.04</v>
      </c>
      <c r="F7" s="19">
        <v>0</v>
      </c>
      <c r="G7" s="77">
        <f>D7-C7</f>
        <v>0.66000000000000014</v>
      </c>
      <c r="H7" s="78">
        <f>G7/C7</f>
        <v>0.15068493150684936</v>
      </c>
    </row>
    <row r="8" spans="1:8" s="65" customFormat="1" ht="24.95" customHeight="1">
      <c r="A8" s="74" t="s">
        <v>58</v>
      </c>
      <c r="B8" s="75" t="s">
        <v>59</v>
      </c>
      <c r="C8" s="76">
        <v>18.899999999999999</v>
      </c>
      <c r="D8" s="76">
        <f>E8+F8</f>
        <v>19.78</v>
      </c>
      <c r="E8" s="19">
        <v>19.78</v>
      </c>
      <c r="F8" s="19">
        <v>0</v>
      </c>
      <c r="G8" s="77">
        <f t="shared" ref="G8:G16" si="0">D8-C8</f>
        <v>0.88000000000000256</v>
      </c>
      <c r="H8" s="78">
        <f t="shared" ref="H8:H16" si="1">G8/C8</f>
        <v>4.6560846560846698E-2</v>
      </c>
    </row>
    <row r="9" spans="1:8" s="65" customFormat="1" ht="24.95" customHeight="1">
      <c r="A9" s="74" t="s">
        <v>60</v>
      </c>
      <c r="B9" s="75" t="s">
        <v>61</v>
      </c>
      <c r="C9" s="76">
        <v>9.43</v>
      </c>
      <c r="D9" s="76">
        <f t="shared" ref="D9:D16" si="2">E9+F9</f>
        <v>9.89</v>
      </c>
      <c r="E9" s="19">
        <v>9.89</v>
      </c>
      <c r="F9" s="19">
        <v>0</v>
      </c>
      <c r="G9" s="77">
        <f t="shared" si="0"/>
        <v>0.46000000000000085</v>
      </c>
      <c r="H9" s="78">
        <f t="shared" si="1"/>
        <v>4.8780487804878141E-2</v>
      </c>
    </row>
    <row r="10" spans="1:8" s="65" customFormat="1" ht="24.95" customHeight="1">
      <c r="A10" s="74" t="s">
        <v>62</v>
      </c>
      <c r="B10" s="75" t="s">
        <v>63</v>
      </c>
      <c r="C10" s="76">
        <v>10.39</v>
      </c>
      <c r="D10" s="76">
        <f t="shared" si="2"/>
        <v>10.88</v>
      </c>
      <c r="E10" s="19">
        <v>10.88</v>
      </c>
      <c r="F10" s="19">
        <v>0</v>
      </c>
      <c r="G10" s="77">
        <f t="shared" si="0"/>
        <v>0.49000000000000021</v>
      </c>
      <c r="H10" s="78">
        <f t="shared" si="1"/>
        <v>4.7160731472569793E-2</v>
      </c>
    </row>
    <row r="11" spans="1:8" s="65" customFormat="1" ht="24.95" customHeight="1">
      <c r="A11" s="74" t="s">
        <v>64</v>
      </c>
      <c r="B11" s="75" t="s">
        <v>65</v>
      </c>
      <c r="C11" s="76">
        <v>8.1300000000000008</v>
      </c>
      <c r="D11" s="76">
        <f t="shared" si="2"/>
        <v>8.84</v>
      </c>
      <c r="E11" s="19">
        <v>8.84</v>
      </c>
      <c r="F11" s="19">
        <v>0</v>
      </c>
      <c r="G11" s="77">
        <f t="shared" si="0"/>
        <v>0.70999999999999908</v>
      </c>
      <c r="H11" s="78">
        <f t="shared" si="1"/>
        <v>8.7330873308732959E-2</v>
      </c>
    </row>
    <row r="12" spans="1:8" s="65" customFormat="1" ht="24.95" customHeight="1">
      <c r="A12" s="74" t="s">
        <v>66</v>
      </c>
      <c r="B12" s="75" t="s">
        <v>67</v>
      </c>
      <c r="C12" s="76">
        <v>202.09</v>
      </c>
      <c r="D12" s="76">
        <f t="shared" si="2"/>
        <v>209.96700000000001</v>
      </c>
      <c r="E12" s="19">
        <v>209.96700000000001</v>
      </c>
      <c r="F12" s="19">
        <v>0</v>
      </c>
      <c r="G12" s="77">
        <f t="shared" si="0"/>
        <v>7.8770000000000095</v>
      </c>
      <c r="H12" s="78">
        <f t="shared" si="1"/>
        <v>3.8977683210450836E-2</v>
      </c>
    </row>
    <row r="13" spans="1:8" s="65" customFormat="1" ht="24.95" customHeight="1">
      <c r="A13" s="74">
        <v>2130112</v>
      </c>
      <c r="B13" s="75" t="s">
        <v>68</v>
      </c>
      <c r="C13" s="76">
        <v>38.659999999999997</v>
      </c>
      <c r="D13" s="76">
        <f t="shared" si="2"/>
        <v>15</v>
      </c>
      <c r="E13" s="19">
        <v>0</v>
      </c>
      <c r="F13" s="19">
        <v>15</v>
      </c>
      <c r="G13" s="77">
        <f t="shared" si="0"/>
        <v>-23.659999999999997</v>
      </c>
      <c r="H13" s="78">
        <f t="shared" si="1"/>
        <v>-0.61200206932229695</v>
      </c>
    </row>
    <row r="14" spans="1:8" s="65" customFormat="1" ht="24.95" customHeight="1">
      <c r="A14" s="74">
        <v>2130126</v>
      </c>
      <c r="B14" s="75" t="s">
        <v>69</v>
      </c>
      <c r="C14" s="76">
        <v>72.03</v>
      </c>
      <c r="D14" s="76">
        <f t="shared" si="2"/>
        <v>124</v>
      </c>
      <c r="E14" s="19">
        <v>0</v>
      </c>
      <c r="F14" s="19">
        <v>124</v>
      </c>
      <c r="G14" s="77">
        <f t="shared" si="0"/>
        <v>51.97</v>
      </c>
      <c r="H14" s="78">
        <f t="shared" si="1"/>
        <v>0.72150492850201298</v>
      </c>
    </row>
    <row r="15" spans="1:8" s="65" customFormat="1" ht="24.95" customHeight="1">
      <c r="A15" s="74" t="s">
        <v>70</v>
      </c>
      <c r="B15" s="75" t="s">
        <v>71</v>
      </c>
      <c r="C15" s="76">
        <v>16.14</v>
      </c>
      <c r="D15" s="76">
        <f t="shared" si="2"/>
        <v>16.010000000000002</v>
      </c>
      <c r="E15" s="19">
        <v>16.010000000000002</v>
      </c>
      <c r="F15" s="19">
        <v>0</v>
      </c>
      <c r="G15" s="77">
        <f t="shared" si="0"/>
        <v>-0.12999999999999901</v>
      </c>
      <c r="H15" s="78">
        <f t="shared" si="1"/>
        <v>-8.0545229244113389E-3</v>
      </c>
    </row>
    <row r="16" spans="1:8" s="65" customFormat="1" ht="24.95" customHeight="1">
      <c r="A16" s="74" t="s">
        <v>72</v>
      </c>
      <c r="B16" s="75" t="s">
        <v>73</v>
      </c>
      <c r="C16" s="76">
        <v>10.98</v>
      </c>
      <c r="D16" s="76">
        <f t="shared" si="2"/>
        <v>14.8</v>
      </c>
      <c r="E16" s="19">
        <v>14.8</v>
      </c>
      <c r="F16" s="19">
        <v>0</v>
      </c>
      <c r="G16" s="77">
        <f t="shared" si="0"/>
        <v>3.8200000000000003</v>
      </c>
      <c r="H16" s="78">
        <f t="shared" si="1"/>
        <v>0.34790528233151186</v>
      </c>
    </row>
  </sheetData>
  <mergeCells count="6">
    <mergeCell ref="A2:H2"/>
    <mergeCell ref="A4:B4"/>
    <mergeCell ref="D4:F4"/>
    <mergeCell ref="G4:H4"/>
    <mergeCell ref="A6:B6"/>
    <mergeCell ref="C4:C5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6"/>
  <sheetViews>
    <sheetView workbookViewId="0">
      <selection activeCell="E6" sqref="E6"/>
    </sheetView>
  </sheetViews>
  <sheetFormatPr defaultRowHeight="14.25"/>
  <cols>
    <col min="1" max="1" width="9" style="26"/>
    <col min="2" max="2" width="31" style="26" customWidth="1"/>
    <col min="3" max="5" width="20.75" style="59" customWidth="1"/>
    <col min="6" max="16384" width="9" style="26"/>
  </cols>
  <sheetData>
    <row r="1" spans="1:5">
      <c r="A1" s="26" t="s">
        <v>83</v>
      </c>
    </row>
    <row r="2" spans="1:5" s="21" customFormat="1" ht="34.5" customHeight="1">
      <c r="A2" s="113" t="s">
        <v>84</v>
      </c>
      <c r="B2" s="113"/>
      <c r="C2" s="140"/>
      <c r="D2" s="140"/>
      <c r="E2" s="140"/>
    </row>
    <row r="3" spans="1:5" ht="19.5" customHeight="1">
      <c r="E3" s="59" t="s">
        <v>3</v>
      </c>
    </row>
    <row r="4" spans="1:5">
      <c r="A4" s="141" t="s">
        <v>85</v>
      </c>
      <c r="B4" s="141"/>
      <c r="C4" s="142" t="s">
        <v>86</v>
      </c>
      <c r="D4" s="142"/>
      <c r="E4" s="142"/>
    </row>
    <row r="5" spans="1:5">
      <c r="A5" s="36" t="s">
        <v>50</v>
      </c>
      <c r="B5" s="36" t="s">
        <v>51</v>
      </c>
      <c r="C5" s="28" t="s">
        <v>55</v>
      </c>
      <c r="D5" s="28" t="s">
        <v>87</v>
      </c>
      <c r="E5" s="28" t="s">
        <v>88</v>
      </c>
    </row>
    <row r="6" spans="1:5">
      <c r="A6" s="141" t="s">
        <v>89</v>
      </c>
      <c r="B6" s="141"/>
      <c r="C6" s="42">
        <f>C7+C21+C49+C62</f>
        <v>295.20699999999994</v>
      </c>
      <c r="D6" s="42">
        <f>D7+D21+D49+D62</f>
        <v>277.86699999999996</v>
      </c>
      <c r="E6" s="42">
        <f>E7+E21+E49+E62</f>
        <v>17.339999999999996</v>
      </c>
    </row>
    <row r="7" spans="1:5" s="24" customFormat="1">
      <c r="A7" s="36">
        <v>301</v>
      </c>
      <c r="B7" s="60" t="s">
        <v>90</v>
      </c>
      <c r="C7" s="42">
        <f>SUM(C8:C20)</f>
        <v>265.22699999999998</v>
      </c>
      <c r="D7" s="42">
        <f>SUM(D8:D20)</f>
        <v>265.22699999999998</v>
      </c>
      <c r="E7" s="42">
        <f>SUM(E8:E20)</f>
        <v>0</v>
      </c>
    </row>
    <row r="8" spans="1:5">
      <c r="A8" s="43">
        <v>30101</v>
      </c>
      <c r="B8" s="61" t="s">
        <v>91</v>
      </c>
      <c r="C8" s="38">
        <f>D8+E8</f>
        <v>71.11</v>
      </c>
      <c r="D8" s="19">
        <v>71.11</v>
      </c>
      <c r="E8" s="38">
        <v>0</v>
      </c>
    </row>
    <row r="9" spans="1:5">
      <c r="A9" s="43">
        <v>30102</v>
      </c>
      <c r="B9" s="61" t="s">
        <v>92</v>
      </c>
      <c r="C9" s="38">
        <f t="shared" ref="C9:C20" si="0">D9+E9</f>
        <v>45.226999999999997</v>
      </c>
      <c r="D9" s="19">
        <v>45.226999999999997</v>
      </c>
      <c r="E9" s="38">
        <v>0</v>
      </c>
    </row>
    <row r="10" spans="1:5">
      <c r="A10" s="43">
        <v>30103</v>
      </c>
      <c r="B10" s="61" t="s">
        <v>93</v>
      </c>
      <c r="C10" s="38">
        <f t="shared" si="0"/>
        <v>44.8</v>
      </c>
      <c r="D10" s="19">
        <v>44.8</v>
      </c>
      <c r="E10" s="38">
        <v>0</v>
      </c>
    </row>
    <row r="11" spans="1:5">
      <c r="A11" s="43">
        <v>30106</v>
      </c>
      <c r="B11" s="61" t="s">
        <v>94</v>
      </c>
      <c r="C11" s="38">
        <f t="shared" si="0"/>
        <v>0</v>
      </c>
      <c r="D11" s="38">
        <v>0</v>
      </c>
      <c r="E11" s="38">
        <v>0</v>
      </c>
    </row>
    <row r="12" spans="1:5">
      <c r="A12" s="43">
        <v>30107</v>
      </c>
      <c r="B12" s="61" t="s">
        <v>95</v>
      </c>
      <c r="C12" s="38">
        <f t="shared" si="0"/>
        <v>40.53</v>
      </c>
      <c r="D12" s="19">
        <v>40.53</v>
      </c>
      <c r="E12" s="38">
        <v>0</v>
      </c>
    </row>
    <row r="13" spans="1:5">
      <c r="A13" s="43">
        <v>30108</v>
      </c>
      <c r="B13" s="61" t="s">
        <v>96</v>
      </c>
      <c r="C13" s="38">
        <f t="shared" si="0"/>
        <v>19.78</v>
      </c>
      <c r="D13" s="19">
        <v>19.78</v>
      </c>
      <c r="E13" s="38">
        <v>0</v>
      </c>
    </row>
    <row r="14" spans="1:5">
      <c r="A14" s="43">
        <v>30109</v>
      </c>
      <c r="B14" s="61" t="s">
        <v>97</v>
      </c>
      <c r="C14" s="38">
        <f t="shared" si="0"/>
        <v>9.89</v>
      </c>
      <c r="D14" s="19">
        <v>9.89</v>
      </c>
      <c r="E14" s="38">
        <v>0</v>
      </c>
    </row>
    <row r="15" spans="1:5">
      <c r="A15" s="43">
        <v>30110</v>
      </c>
      <c r="B15" s="61" t="s">
        <v>98</v>
      </c>
      <c r="C15" s="38">
        <f t="shared" si="0"/>
        <v>10.88</v>
      </c>
      <c r="D15" s="19">
        <v>10.88</v>
      </c>
      <c r="E15" s="38">
        <v>0</v>
      </c>
    </row>
    <row r="16" spans="1:5">
      <c r="A16" s="43">
        <v>30111</v>
      </c>
      <c r="B16" s="61" t="s">
        <v>99</v>
      </c>
      <c r="C16" s="38">
        <f t="shared" si="0"/>
        <v>6.18</v>
      </c>
      <c r="D16" s="19">
        <v>6.18</v>
      </c>
      <c r="E16" s="38">
        <v>0</v>
      </c>
    </row>
    <row r="17" spans="1:5">
      <c r="A17" s="43">
        <v>30112</v>
      </c>
      <c r="B17" s="61" t="s">
        <v>100</v>
      </c>
      <c r="C17" s="38">
        <f t="shared" si="0"/>
        <v>0.82</v>
      </c>
      <c r="D17" s="19">
        <v>0.82</v>
      </c>
      <c r="E17" s="38">
        <v>0</v>
      </c>
    </row>
    <row r="18" spans="1:5">
      <c r="A18" s="43">
        <v>30113</v>
      </c>
      <c r="B18" s="61" t="s">
        <v>101</v>
      </c>
      <c r="C18" s="38">
        <f t="shared" si="0"/>
        <v>16.010000000000002</v>
      </c>
      <c r="D18" s="19">
        <v>16.010000000000002</v>
      </c>
      <c r="E18" s="38">
        <v>0</v>
      </c>
    </row>
    <row r="19" spans="1:5">
      <c r="A19" s="43">
        <v>30114</v>
      </c>
      <c r="B19" s="61" t="s">
        <v>102</v>
      </c>
      <c r="C19" s="38">
        <f t="shared" si="0"/>
        <v>0</v>
      </c>
      <c r="D19" s="38">
        <v>0</v>
      </c>
      <c r="E19" s="38">
        <v>0</v>
      </c>
    </row>
    <row r="20" spans="1:5">
      <c r="A20" s="43">
        <v>30199</v>
      </c>
      <c r="B20" s="61" t="s">
        <v>103</v>
      </c>
      <c r="C20" s="38">
        <f t="shared" si="0"/>
        <v>0</v>
      </c>
      <c r="D20" s="38">
        <v>0</v>
      </c>
      <c r="E20" s="38">
        <v>0</v>
      </c>
    </row>
    <row r="21" spans="1:5" s="24" customFormat="1">
      <c r="A21" s="36">
        <v>302</v>
      </c>
      <c r="B21" s="60" t="s">
        <v>104</v>
      </c>
      <c r="C21" s="42">
        <f>SUM(C22:C48)</f>
        <v>17.339999999999996</v>
      </c>
      <c r="D21" s="42">
        <f>SUM(D22:D48)</f>
        <v>0</v>
      </c>
      <c r="E21" s="42">
        <f>SUM(E22:E48)</f>
        <v>17.339999999999996</v>
      </c>
    </row>
    <row r="22" spans="1:5">
      <c r="A22" s="43">
        <v>30201</v>
      </c>
      <c r="B22" s="61" t="s">
        <v>105</v>
      </c>
      <c r="C22" s="38">
        <f>D22+E22</f>
        <v>10</v>
      </c>
      <c r="D22" s="38">
        <v>0</v>
      </c>
      <c r="E22" s="19">
        <v>10</v>
      </c>
    </row>
    <row r="23" spans="1:5">
      <c r="A23" s="43">
        <v>30202</v>
      </c>
      <c r="B23" s="61" t="s">
        <v>106</v>
      </c>
      <c r="C23" s="38">
        <f t="shared" ref="C23:C48" si="1">D23+E23</f>
        <v>0</v>
      </c>
      <c r="D23" s="38">
        <v>0</v>
      </c>
      <c r="E23" s="38">
        <v>0</v>
      </c>
    </row>
    <row r="24" spans="1:5">
      <c r="A24" s="43">
        <v>30203</v>
      </c>
      <c r="B24" s="61" t="s">
        <v>107</v>
      </c>
      <c r="C24" s="38">
        <f t="shared" si="1"/>
        <v>0</v>
      </c>
      <c r="D24" s="38">
        <v>0</v>
      </c>
      <c r="E24" s="38">
        <v>0</v>
      </c>
    </row>
    <row r="25" spans="1:5">
      <c r="A25" s="43">
        <v>30204</v>
      </c>
      <c r="B25" s="61" t="s">
        <v>108</v>
      </c>
      <c r="C25" s="38">
        <f t="shared" si="1"/>
        <v>0</v>
      </c>
      <c r="D25" s="38">
        <v>0</v>
      </c>
      <c r="E25" s="38">
        <v>0</v>
      </c>
    </row>
    <row r="26" spans="1:5">
      <c r="A26" s="43">
        <v>30205</v>
      </c>
      <c r="B26" s="61" t="s">
        <v>109</v>
      </c>
      <c r="C26" s="38">
        <f t="shared" si="1"/>
        <v>0.1</v>
      </c>
      <c r="D26" s="38">
        <v>0</v>
      </c>
      <c r="E26" s="19">
        <v>0.1</v>
      </c>
    </row>
    <row r="27" spans="1:5">
      <c r="A27" s="43">
        <v>30206</v>
      </c>
      <c r="B27" s="61" t="s">
        <v>110</v>
      </c>
      <c r="C27" s="38">
        <f t="shared" si="1"/>
        <v>0.7</v>
      </c>
      <c r="D27" s="38">
        <v>0</v>
      </c>
      <c r="E27" s="19">
        <v>0.7</v>
      </c>
    </row>
    <row r="28" spans="1:5">
      <c r="A28" s="43">
        <v>30207</v>
      </c>
      <c r="B28" s="61" t="s">
        <v>111</v>
      </c>
      <c r="C28" s="38">
        <f t="shared" si="1"/>
        <v>0</v>
      </c>
      <c r="D28" s="38">
        <v>0</v>
      </c>
      <c r="E28" s="38">
        <v>0</v>
      </c>
    </row>
    <row r="29" spans="1:5">
      <c r="A29" s="43">
        <v>30208</v>
      </c>
      <c r="B29" s="61" t="s">
        <v>112</v>
      </c>
      <c r="C29" s="38">
        <f t="shared" si="1"/>
        <v>0</v>
      </c>
      <c r="D29" s="38">
        <v>0</v>
      </c>
      <c r="E29" s="38">
        <v>0</v>
      </c>
    </row>
    <row r="30" spans="1:5">
      <c r="A30" s="43">
        <v>30209</v>
      </c>
      <c r="B30" s="61" t="s">
        <v>113</v>
      </c>
      <c r="C30" s="38">
        <f t="shared" si="1"/>
        <v>0</v>
      </c>
      <c r="D30" s="38">
        <v>0</v>
      </c>
      <c r="E30" s="38">
        <v>0</v>
      </c>
    </row>
    <row r="31" spans="1:5">
      <c r="A31" s="43">
        <v>30211</v>
      </c>
      <c r="B31" s="61" t="s">
        <v>114</v>
      </c>
      <c r="C31" s="38">
        <f t="shared" si="1"/>
        <v>6.3</v>
      </c>
      <c r="D31" s="38">
        <v>0</v>
      </c>
      <c r="E31" s="19">
        <v>6.3</v>
      </c>
    </row>
    <row r="32" spans="1:5">
      <c r="A32" s="43">
        <v>30212</v>
      </c>
      <c r="B32" s="61" t="s">
        <v>115</v>
      </c>
      <c r="C32" s="38">
        <f t="shared" si="1"/>
        <v>0</v>
      </c>
      <c r="D32" s="38">
        <v>0</v>
      </c>
      <c r="E32" s="38">
        <v>0</v>
      </c>
    </row>
    <row r="33" spans="1:5">
      <c r="A33" s="43">
        <v>30213</v>
      </c>
      <c r="B33" s="61" t="s">
        <v>116</v>
      </c>
      <c r="C33" s="38">
        <f t="shared" si="1"/>
        <v>0</v>
      </c>
      <c r="D33" s="38">
        <v>0</v>
      </c>
      <c r="E33" s="38">
        <v>0</v>
      </c>
    </row>
    <row r="34" spans="1:5">
      <c r="A34" s="43">
        <v>30214</v>
      </c>
      <c r="B34" s="61" t="s">
        <v>117</v>
      </c>
      <c r="C34" s="38">
        <f t="shared" si="1"/>
        <v>0</v>
      </c>
      <c r="D34" s="38">
        <v>0</v>
      </c>
      <c r="E34" s="38">
        <v>0</v>
      </c>
    </row>
    <row r="35" spans="1:5">
      <c r="A35" s="43">
        <v>30215</v>
      </c>
      <c r="B35" s="61" t="s">
        <v>118</v>
      </c>
      <c r="C35" s="38">
        <f t="shared" si="1"/>
        <v>0</v>
      </c>
      <c r="D35" s="38">
        <v>0</v>
      </c>
      <c r="E35" s="38">
        <v>0</v>
      </c>
    </row>
    <row r="36" spans="1:5">
      <c r="A36" s="43">
        <v>30216</v>
      </c>
      <c r="B36" s="61" t="s">
        <v>119</v>
      </c>
      <c r="C36" s="38">
        <f t="shared" si="1"/>
        <v>0</v>
      </c>
      <c r="D36" s="38">
        <v>0</v>
      </c>
      <c r="E36" s="38">
        <v>0</v>
      </c>
    </row>
    <row r="37" spans="1:5">
      <c r="A37" s="43">
        <v>30217</v>
      </c>
      <c r="B37" s="61" t="s">
        <v>120</v>
      </c>
      <c r="C37" s="38">
        <f t="shared" si="1"/>
        <v>0</v>
      </c>
      <c r="D37" s="38">
        <v>0</v>
      </c>
      <c r="E37" s="38">
        <v>0</v>
      </c>
    </row>
    <row r="38" spans="1:5">
      <c r="A38" s="43">
        <v>30218</v>
      </c>
      <c r="B38" s="61" t="s">
        <v>121</v>
      </c>
      <c r="C38" s="38">
        <f t="shared" si="1"/>
        <v>0</v>
      </c>
      <c r="D38" s="38">
        <v>0</v>
      </c>
      <c r="E38" s="38">
        <v>0</v>
      </c>
    </row>
    <row r="39" spans="1:5">
      <c r="A39" s="43">
        <v>30224</v>
      </c>
      <c r="B39" s="61" t="s">
        <v>122</v>
      </c>
      <c r="C39" s="38">
        <f t="shared" si="1"/>
        <v>0</v>
      </c>
      <c r="D39" s="38">
        <v>0</v>
      </c>
      <c r="E39" s="38">
        <v>0</v>
      </c>
    </row>
    <row r="40" spans="1:5">
      <c r="A40" s="43">
        <v>30225</v>
      </c>
      <c r="B40" s="61" t="s">
        <v>123</v>
      </c>
      <c r="C40" s="38">
        <f t="shared" si="1"/>
        <v>0</v>
      </c>
      <c r="D40" s="38">
        <v>0</v>
      </c>
      <c r="E40" s="38">
        <v>0</v>
      </c>
    </row>
    <row r="41" spans="1:5">
      <c r="A41" s="43">
        <v>30226</v>
      </c>
      <c r="B41" s="61" t="s">
        <v>124</v>
      </c>
      <c r="C41" s="38">
        <f t="shared" si="1"/>
        <v>0</v>
      </c>
      <c r="D41" s="38">
        <v>0</v>
      </c>
      <c r="E41" s="38">
        <v>0</v>
      </c>
    </row>
    <row r="42" spans="1:5">
      <c r="A42" s="43">
        <v>30227</v>
      </c>
      <c r="B42" s="61" t="s">
        <v>125</v>
      </c>
      <c r="C42" s="38">
        <f t="shared" si="1"/>
        <v>0</v>
      </c>
      <c r="D42" s="38">
        <v>0</v>
      </c>
      <c r="E42" s="38">
        <v>0</v>
      </c>
    </row>
    <row r="43" spans="1:5">
      <c r="A43" s="43">
        <v>30228</v>
      </c>
      <c r="B43" s="61" t="s">
        <v>126</v>
      </c>
      <c r="C43" s="38">
        <f t="shared" si="1"/>
        <v>0</v>
      </c>
      <c r="D43" s="38">
        <v>0</v>
      </c>
      <c r="E43" s="38">
        <v>0</v>
      </c>
    </row>
    <row r="44" spans="1:5">
      <c r="A44" s="43">
        <v>30229</v>
      </c>
      <c r="B44" s="61" t="s">
        <v>127</v>
      </c>
      <c r="C44" s="38">
        <f t="shared" si="1"/>
        <v>0</v>
      </c>
      <c r="D44" s="38">
        <v>0</v>
      </c>
      <c r="E44" s="38">
        <v>0</v>
      </c>
    </row>
    <row r="45" spans="1:5">
      <c r="A45" s="43">
        <v>30231</v>
      </c>
      <c r="B45" s="61" t="s">
        <v>128</v>
      </c>
      <c r="C45" s="38">
        <f t="shared" si="1"/>
        <v>0</v>
      </c>
      <c r="D45" s="38">
        <v>0</v>
      </c>
      <c r="E45" s="38">
        <v>0</v>
      </c>
    </row>
    <row r="46" spans="1:5">
      <c r="A46" s="43">
        <v>30239</v>
      </c>
      <c r="B46" s="61" t="s">
        <v>129</v>
      </c>
      <c r="C46" s="38">
        <f t="shared" si="1"/>
        <v>0</v>
      </c>
      <c r="D46" s="38">
        <v>0</v>
      </c>
      <c r="E46" s="38">
        <v>0</v>
      </c>
    </row>
    <row r="47" spans="1:5">
      <c r="A47" s="43">
        <v>30240</v>
      </c>
      <c r="B47" s="61" t="s">
        <v>130</v>
      </c>
      <c r="C47" s="38">
        <f t="shared" si="1"/>
        <v>0</v>
      </c>
      <c r="D47" s="38">
        <v>0</v>
      </c>
      <c r="E47" s="38">
        <v>0</v>
      </c>
    </row>
    <row r="48" spans="1:5">
      <c r="A48" s="43">
        <v>30299</v>
      </c>
      <c r="B48" s="61" t="s">
        <v>131</v>
      </c>
      <c r="C48" s="38">
        <f t="shared" si="1"/>
        <v>0.24</v>
      </c>
      <c r="D48" s="38">
        <v>0</v>
      </c>
      <c r="E48" s="19">
        <v>0.24</v>
      </c>
    </row>
    <row r="49" spans="1:5" s="24" customFormat="1">
      <c r="A49" s="36">
        <v>303</v>
      </c>
      <c r="B49" s="60" t="s">
        <v>132</v>
      </c>
      <c r="C49" s="42">
        <f>SUM(C50:C61)</f>
        <v>12.64</v>
      </c>
      <c r="D49" s="42">
        <f>SUM(D50:D61)</f>
        <v>12.64</v>
      </c>
      <c r="E49" s="42">
        <f>SUM(E50:E61)</f>
        <v>0</v>
      </c>
    </row>
    <row r="50" spans="1:5">
      <c r="A50" s="43">
        <v>30301</v>
      </c>
      <c r="B50" s="61" t="s">
        <v>133</v>
      </c>
      <c r="C50" s="38">
        <f>D50+E50</f>
        <v>0</v>
      </c>
      <c r="D50" s="38">
        <v>0</v>
      </c>
      <c r="E50" s="38">
        <v>0</v>
      </c>
    </row>
    <row r="51" spans="1:5">
      <c r="A51" s="43">
        <v>30302</v>
      </c>
      <c r="B51" s="61" t="s">
        <v>134</v>
      </c>
      <c r="C51" s="38">
        <f t="shared" ref="C51:C61" si="2">D51+E51</f>
        <v>8.8000000000000007</v>
      </c>
      <c r="D51" s="19">
        <v>8.8000000000000007</v>
      </c>
      <c r="E51" s="38">
        <v>0</v>
      </c>
    </row>
    <row r="52" spans="1:5">
      <c r="A52" s="43">
        <v>30303</v>
      </c>
      <c r="B52" s="61" t="s">
        <v>135</v>
      </c>
      <c r="C52" s="38">
        <f t="shared" si="2"/>
        <v>0</v>
      </c>
      <c r="D52" s="38">
        <v>0</v>
      </c>
      <c r="E52" s="38">
        <v>0</v>
      </c>
    </row>
    <row r="53" spans="1:5">
      <c r="A53" s="43">
        <v>30304</v>
      </c>
      <c r="B53" s="61" t="s">
        <v>136</v>
      </c>
      <c r="C53" s="38">
        <f t="shared" si="2"/>
        <v>0</v>
      </c>
      <c r="D53" s="38">
        <v>0</v>
      </c>
      <c r="E53" s="38">
        <v>0</v>
      </c>
    </row>
    <row r="54" spans="1:5">
      <c r="A54" s="43">
        <v>30305</v>
      </c>
      <c r="B54" s="61" t="s">
        <v>137</v>
      </c>
      <c r="C54" s="38">
        <f t="shared" si="2"/>
        <v>1.18</v>
      </c>
      <c r="D54" s="19">
        <v>1.18</v>
      </c>
      <c r="E54" s="38">
        <v>0</v>
      </c>
    </row>
    <row r="55" spans="1:5">
      <c r="A55" s="43">
        <v>30306</v>
      </c>
      <c r="B55" s="61" t="s">
        <v>138</v>
      </c>
      <c r="C55" s="38">
        <f t="shared" si="2"/>
        <v>0</v>
      </c>
      <c r="D55" s="38">
        <v>0</v>
      </c>
      <c r="E55" s="38">
        <v>0</v>
      </c>
    </row>
    <row r="56" spans="1:5">
      <c r="A56" s="43">
        <v>30307</v>
      </c>
      <c r="B56" s="61" t="s">
        <v>139</v>
      </c>
      <c r="C56" s="38">
        <f t="shared" si="2"/>
        <v>2.66</v>
      </c>
      <c r="D56" s="19">
        <v>2.66</v>
      </c>
      <c r="E56" s="38">
        <v>0</v>
      </c>
    </row>
    <row r="57" spans="1:5">
      <c r="A57" s="43">
        <v>30308</v>
      </c>
      <c r="B57" s="61" t="s">
        <v>140</v>
      </c>
      <c r="C57" s="38">
        <f t="shared" si="2"/>
        <v>0</v>
      </c>
      <c r="D57" s="38">
        <v>0</v>
      </c>
      <c r="E57" s="38">
        <v>0</v>
      </c>
    </row>
    <row r="58" spans="1:5">
      <c r="A58" s="43">
        <v>30309</v>
      </c>
      <c r="B58" s="61" t="s">
        <v>141</v>
      </c>
      <c r="C58" s="38">
        <f t="shared" si="2"/>
        <v>0</v>
      </c>
      <c r="D58" s="38">
        <v>0</v>
      </c>
      <c r="E58" s="38">
        <v>0</v>
      </c>
    </row>
    <row r="59" spans="1:5">
      <c r="A59" s="43">
        <v>30310</v>
      </c>
      <c r="B59" s="61" t="s">
        <v>142</v>
      </c>
      <c r="C59" s="38">
        <f t="shared" si="2"/>
        <v>0</v>
      </c>
      <c r="D59" s="38">
        <v>0</v>
      </c>
      <c r="E59" s="38">
        <v>0</v>
      </c>
    </row>
    <row r="60" spans="1:5">
      <c r="A60" s="43">
        <v>30311</v>
      </c>
      <c r="B60" s="61" t="s">
        <v>143</v>
      </c>
      <c r="C60" s="38">
        <f t="shared" si="2"/>
        <v>0</v>
      </c>
      <c r="D60" s="38">
        <v>0</v>
      </c>
      <c r="E60" s="38">
        <v>0</v>
      </c>
    </row>
    <row r="61" spans="1:5">
      <c r="A61" s="43">
        <v>30399</v>
      </c>
      <c r="B61" s="61" t="s">
        <v>144</v>
      </c>
      <c r="C61" s="38">
        <f t="shared" si="2"/>
        <v>0</v>
      </c>
      <c r="D61" s="38">
        <v>0</v>
      </c>
      <c r="E61" s="38">
        <v>0</v>
      </c>
    </row>
    <row r="62" spans="1:5" s="24" customFormat="1">
      <c r="A62" s="36">
        <v>310</v>
      </c>
      <c r="B62" s="60" t="s">
        <v>145</v>
      </c>
      <c r="C62" s="42">
        <f>SUM(C63:C66)</f>
        <v>0</v>
      </c>
      <c r="D62" s="42">
        <f>SUM(D63:D66)</f>
        <v>0</v>
      </c>
      <c r="E62" s="42">
        <f>SUM(E63:E66)</f>
        <v>0</v>
      </c>
    </row>
    <row r="63" spans="1:5">
      <c r="A63" s="43">
        <v>31002</v>
      </c>
      <c r="B63" s="61" t="s">
        <v>146</v>
      </c>
      <c r="C63" s="38">
        <f>D63+E63</f>
        <v>0</v>
      </c>
      <c r="D63" s="38">
        <v>0</v>
      </c>
      <c r="E63" s="38">
        <v>0</v>
      </c>
    </row>
    <row r="64" spans="1:5">
      <c r="A64" s="43">
        <v>31003</v>
      </c>
      <c r="B64" s="61" t="s">
        <v>147</v>
      </c>
      <c r="C64" s="38">
        <f>D64+E64</f>
        <v>0</v>
      </c>
      <c r="D64" s="38">
        <v>0</v>
      </c>
      <c r="E64" s="38">
        <v>0</v>
      </c>
    </row>
    <row r="65" spans="1:5">
      <c r="A65" s="43">
        <v>31007</v>
      </c>
      <c r="B65" s="61" t="s">
        <v>148</v>
      </c>
      <c r="C65" s="38">
        <f>D65+E65</f>
        <v>0</v>
      </c>
      <c r="D65" s="38">
        <v>0</v>
      </c>
      <c r="E65" s="38">
        <v>0</v>
      </c>
    </row>
    <row r="66" spans="1:5">
      <c r="A66" s="43">
        <v>31099</v>
      </c>
      <c r="B66" s="61" t="s">
        <v>149</v>
      </c>
      <c r="C66" s="38">
        <f>D66+E66</f>
        <v>0</v>
      </c>
      <c r="D66" s="38">
        <v>0</v>
      </c>
      <c r="E66" s="38">
        <v>0</v>
      </c>
    </row>
  </sheetData>
  <mergeCells count="4">
    <mergeCell ref="A2:E2"/>
    <mergeCell ref="A4:B4"/>
    <mergeCell ref="C4:E4"/>
    <mergeCell ref="A6:B6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A7" sqref="A7:IV7"/>
    </sheetView>
  </sheetViews>
  <sheetFormatPr defaultRowHeight="14.25"/>
  <cols>
    <col min="1" max="1" width="5.625" style="54" customWidth="1"/>
    <col min="2" max="2" width="8" style="54" customWidth="1"/>
    <col min="3" max="3" width="9" style="54"/>
    <col min="4" max="4" width="6.875" style="54" customWidth="1"/>
    <col min="5" max="5" width="7.125" style="54" customWidth="1"/>
    <col min="6" max="6" width="7.25" style="54" customWidth="1"/>
    <col min="7" max="7" width="7.125" style="54" customWidth="1"/>
    <col min="8" max="8" width="9" style="54"/>
    <col min="9" max="9" width="6.25" style="54" customWidth="1"/>
    <col min="10" max="10" width="9" style="54"/>
    <col min="11" max="11" width="7.125" style="54" customWidth="1"/>
    <col min="12" max="14" width="6.875" style="54" customWidth="1"/>
    <col min="15" max="15" width="9" style="54"/>
    <col min="16" max="16" width="8" style="54" customWidth="1"/>
    <col min="17" max="17" width="7.875" style="54" customWidth="1"/>
    <col min="18" max="18" width="7" style="54" customWidth="1"/>
    <col min="19" max="16384" width="9" style="55"/>
  </cols>
  <sheetData>
    <row r="1" spans="1:18" ht="23.25" customHeight="1">
      <c r="A1" s="54" t="s">
        <v>150</v>
      </c>
    </row>
    <row r="2" spans="1:18" s="1" customFormat="1" ht="30.75" customHeight="1">
      <c r="A2" s="146" t="s">
        <v>151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ht="20.25" customHeight="1"/>
    <row r="4" spans="1:18" s="52" customFormat="1" ht="24.95" customHeight="1">
      <c r="A4" s="143" t="s">
        <v>152</v>
      </c>
      <c r="B4" s="143"/>
      <c r="C4" s="143"/>
      <c r="D4" s="143"/>
      <c r="E4" s="143"/>
      <c r="F4" s="143"/>
      <c r="G4" s="143" t="s">
        <v>153</v>
      </c>
      <c r="H4" s="143"/>
      <c r="I4" s="143"/>
      <c r="J4" s="143"/>
      <c r="K4" s="143"/>
      <c r="L4" s="143"/>
      <c r="M4" s="143" t="s">
        <v>154</v>
      </c>
      <c r="N4" s="143"/>
      <c r="O4" s="143"/>
      <c r="P4" s="143"/>
      <c r="Q4" s="143"/>
      <c r="R4" s="143"/>
    </row>
    <row r="5" spans="1:18" s="52" customFormat="1" ht="24.95" customHeight="1">
      <c r="A5" s="143" t="s">
        <v>55</v>
      </c>
      <c r="B5" s="143" t="s">
        <v>155</v>
      </c>
      <c r="C5" s="143" t="s">
        <v>156</v>
      </c>
      <c r="D5" s="143"/>
      <c r="E5" s="143"/>
      <c r="F5" s="144" t="s">
        <v>120</v>
      </c>
      <c r="G5" s="143" t="s">
        <v>55</v>
      </c>
      <c r="H5" s="143" t="s">
        <v>155</v>
      </c>
      <c r="I5" s="143" t="s">
        <v>156</v>
      </c>
      <c r="J5" s="143"/>
      <c r="K5" s="143"/>
      <c r="L5" s="144" t="s">
        <v>120</v>
      </c>
      <c r="M5" s="143" t="s">
        <v>55</v>
      </c>
      <c r="N5" s="143" t="s">
        <v>155</v>
      </c>
      <c r="O5" s="143" t="s">
        <v>156</v>
      </c>
      <c r="P5" s="143"/>
      <c r="Q5" s="143"/>
      <c r="R5" s="143" t="s">
        <v>120</v>
      </c>
    </row>
    <row r="6" spans="1:18" s="52" customFormat="1" ht="51.75" customHeight="1">
      <c r="A6" s="143"/>
      <c r="B6" s="143"/>
      <c r="C6" s="56" t="s">
        <v>9</v>
      </c>
      <c r="D6" s="56" t="s">
        <v>157</v>
      </c>
      <c r="E6" s="56" t="s">
        <v>158</v>
      </c>
      <c r="F6" s="145"/>
      <c r="G6" s="143"/>
      <c r="H6" s="143"/>
      <c r="I6" s="56" t="s">
        <v>9</v>
      </c>
      <c r="J6" s="56" t="s">
        <v>157</v>
      </c>
      <c r="K6" s="56" t="s">
        <v>158</v>
      </c>
      <c r="L6" s="145"/>
      <c r="M6" s="143"/>
      <c r="N6" s="143"/>
      <c r="O6" s="56" t="s">
        <v>9</v>
      </c>
      <c r="P6" s="56" t="s">
        <v>157</v>
      </c>
      <c r="Q6" s="56" t="s">
        <v>158</v>
      </c>
      <c r="R6" s="143"/>
    </row>
    <row r="7" spans="1:18" s="53" customFormat="1" ht="36.75" customHeight="1">
      <c r="A7" s="57">
        <f>B7+C7+F7</f>
        <v>0</v>
      </c>
      <c r="B7" s="57">
        <v>0</v>
      </c>
      <c r="C7" s="57">
        <f>D7+E7</f>
        <v>0</v>
      </c>
      <c r="D7" s="57">
        <v>0</v>
      </c>
      <c r="E7" s="57">
        <v>0</v>
      </c>
      <c r="F7" s="57">
        <v>0</v>
      </c>
      <c r="G7" s="57">
        <f>H7+I7+L7</f>
        <v>0</v>
      </c>
      <c r="H7" s="57">
        <v>0</v>
      </c>
      <c r="I7" s="57">
        <f>J7+K7</f>
        <v>0</v>
      </c>
      <c r="J7" s="57">
        <v>0</v>
      </c>
      <c r="K7" s="57">
        <v>0</v>
      </c>
      <c r="L7" s="57">
        <v>0</v>
      </c>
      <c r="M7" s="57">
        <f>N7+O7+R7</f>
        <v>0</v>
      </c>
      <c r="N7" s="57">
        <v>0</v>
      </c>
      <c r="O7" s="57">
        <f>P7+Q7</f>
        <v>0</v>
      </c>
      <c r="P7" s="57">
        <v>0</v>
      </c>
      <c r="Q7" s="57">
        <v>0</v>
      </c>
      <c r="R7" s="57">
        <v>0</v>
      </c>
    </row>
    <row r="8" spans="1:18">
      <c r="A8" s="58" t="s">
        <v>159</v>
      </c>
    </row>
  </sheetData>
  <mergeCells count="16">
    <mergeCell ref="A2:R2"/>
    <mergeCell ref="A4:F4"/>
    <mergeCell ref="G4:L4"/>
    <mergeCell ref="M4:R4"/>
    <mergeCell ref="C5:E5"/>
    <mergeCell ref="I5:K5"/>
    <mergeCell ref="O5:Q5"/>
    <mergeCell ref="A5:A6"/>
    <mergeCell ref="B5:B6"/>
    <mergeCell ref="F5:F6"/>
    <mergeCell ref="G5:G6"/>
    <mergeCell ref="H5:H6"/>
    <mergeCell ref="L5:L6"/>
    <mergeCell ref="M5:M6"/>
    <mergeCell ref="N5:N6"/>
    <mergeCell ref="R5:R6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G19" sqref="G19"/>
    </sheetView>
  </sheetViews>
  <sheetFormatPr defaultRowHeight="14.25"/>
  <cols>
    <col min="1" max="1" width="9" style="45"/>
    <col min="2" max="2" width="33.25" style="7" customWidth="1"/>
    <col min="3" max="3" width="10.25" style="58" customWidth="1"/>
    <col min="4" max="4" width="9.5" style="58" bestFit="1" customWidth="1"/>
    <col min="5" max="5" width="10.125" style="58" customWidth="1"/>
    <col min="6" max="6" width="11.875" style="58" customWidth="1"/>
    <col min="7" max="7" width="16.5" style="58" customWidth="1"/>
    <col min="8" max="8" width="14.75" style="58" customWidth="1"/>
    <col min="9" max="9" width="14.125" style="58" customWidth="1"/>
    <col min="10" max="10" width="23.125" style="46" customWidth="1"/>
    <col min="11" max="11" width="16" style="7" customWidth="1"/>
    <col min="12" max="12" width="9" style="7"/>
    <col min="13" max="13" width="19.75" style="7" customWidth="1"/>
    <col min="14" max="14" width="15.5" style="7" customWidth="1"/>
    <col min="15" max="16384" width="9" style="7"/>
  </cols>
  <sheetData>
    <row r="1" spans="1:14">
      <c r="A1" s="47" t="s">
        <v>160</v>
      </c>
    </row>
    <row r="2" spans="1:14" s="21" customFormat="1" ht="38.25" customHeight="1">
      <c r="A2" s="113" t="s">
        <v>161</v>
      </c>
      <c r="B2" s="113"/>
      <c r="C2" s="113"/>
      <c r="D2" s="113"/>
      <c r="E2" s="113"/>
      <c r="F2" s="113"/>
      <c r="G2" s="113"/>
      <c r="H2" s="113"/>
      <c r="I2" s="113"/>
      <c r="J2" s="113"/>
      <c r="K2" s="49"/>
      <c r="L2" s="49"/>
      <c r="M2" s="49"/>
      <c r="N2" s="49"/>
    </row>
    <row r="3" spans="1:14">
      <c r="J3" s="46" t="s">
        <v>3</v>
      </c>
    </row>
    <row r="4" spans="1:14" s="24" customFormat="1" ht="27.75" customHeight="1">
      <c r="A4" s="141" t="s">
        <v>45</v>
      </c>
      <c r="B4" s="141"/>
      <c r="C4" s="142" t="s">
        <v>76</v>
      </c>
      <c r="D4" s="142" t="s">
        <v>77</v>
      </c>
      <c r="E4" s="142"/>
      <c r="F4" s="142"/>
      <c r="G4" s="142"/>
      <c r="H4" s="142"/>
      <c r="I4" s="141" t="s">
        <v>78</v>
      </c>
      <c r="J4" s="141"/>
    </row>
    <row r="5" spans="1:14" s="24" customFormat="1" ht="20.100000000000001" customHeight="1">
      <c r="A5" s="154" t="s">
        <v>50</v>
      </c>
      <c r="B5" s="154" t="s">
        <v>51</v>
      </c>
      <c r="C5" s="142"/>
      <c r="D5" s="147" t="s">
        <v>55</v>
      </c>
      <c r="E5" s="151" t="s">
        <v>79</v>
      </c>
      <c r="F5" s="152"/>
      <c r="G5" s="153"/>
      <c r="H5" s="147" t="s">
        <v>80</v>
      </c>
      <c r="I5" s="147" t="s">
        <v>81</v>
      </c>
      <c r="J5" s="149" t="s">
        <v>82</v>
      </c>
    </row>
    <row r="6" spans="1:14" s="24" customFormat="1" ht="20.100000000000001" customHeight="1">
      <c r="A6" s="155"/>
      <c r="B6" s="155"/>
      <c r="C6" s="142"/>
      <c r="D6" s="148"/>
      <c r="E6" s="28" t="s">
        <v>9</v>
      </c>
      <c r="F6" s="28" t="s">
        <v>162</v>
      </c>
      <c r="G6" s="28" t="s">
        <v>163</v>
      </c>
      <c r="H6" s="148"/>
      <c r="I6" s="148"/>
      <c r="J6" s="150"/>
    </row>
    <row r="7" spans="1:14" s="24" customFormat="1" ht="20.100000000000001" customHeight="1">
      <c r="A7" s="138" t="s">
        <v>55</v>
      </c>
      <c r="B7" s="139"/>
      <c r="C7" s="73">
        <f t="shared" ref="C7:I7" si="0">SUM(C8:C8)</f>
        <v>0</v>
      </c>
      <c r="D7" s="73">
        <f t="shared" si="0"/>
        <v>0</v>
      </c>
      <c r="E7" s="73">
        <f t="shared" si="0"/>
        <v>0</v>
      </c>
      <c r="F7" s="73">
        <f t="shared" si="0"/>
        <v>0</v>
      </c>
      <c r="G7" s="73">
        <f t="shared" si="0"/>
        <v>0</v>
      </c>
      <c r="H7" s="73">
        <f t="shared" si="0"/>
        <v>0</v>
      </c>
      <c r="I7" s="73">
        <f t="shared" si="0"/>
        <v>0</v>
      </c>
      <c r="J7" s="50" t="e">
        <f>I7/C7</f>
        <v>#DIV/0!</v>
      </c>
    </row>
    <row r="8" spans="1:14" ht="20.100000000000001" customHeight="1">
      <c r="A8" s="48"/>
      <c r="B8" s="48"/>
      <c r="C8" s="111"/>
      <c r="D8" s="111">
        <f>E8+H8</f>
        <v>0</v>
      </c>
      <c r="E8" s="111">
        <f>F8+G8</f>
        <v>0</v>
      </c>
      <c r="F8" s="111"/>
      <c r="G8" s="111"/>
      <c r="H8" s="111"/>
      <c r="I8" s="112">
        <f>D8-C8</f>
        <v>0</v>
      </c>
      <c r="J8" s="51" t="e">
        <f>I8/C8</f>
        <v>#DIV/0!</v>
      </c>
    </row>
    <row r="9" spans="1:14">
      <c r="A9" s="7" t="s">
        <v>159</v>
      </c>
    </row>
  </sheetData>
  <mergeCells count="13">
    <mergeCell ref="A7:B7"/>
    <mergeCell ref="A5:A6"/>
    <mergeCell ref="B5:B6"/>
    <mergeCell ref="C4:C6"/>
    <mergeCell ref="D5:D6"/>
    <mergeCell ref="H5:H6"/>
    <mergeCell ref="I5:I6"/>
    <mergeCell ref="J5:J6"/>
    <mergeCell ref="A2:J2"/>
    <mergeCell ref="A4:B4"/>
    <mergeCell ref="D4:H4"/>
    <mergeCell ref="I4:J4"/>
    <mergeCell ref="E5:G5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activeCell="B45" sqref="B45"/>
    </sheetView>
  </sheetViews>
  <sheetFormatPr defaultRowHeight="14.25"/>
  <cols>
    <col min="1" max="1" width="41.625" style="7" customWidth="1"/>
    <col min="2" max="2" width="20" style="35" customWidth="1"/>
    <col min="3" max="3" width="43.375" style="31" customWidth="1"/>
    <col min="4" max="4" width="15" style="35" customWidth="1"/>
    <col min="5" max="16384" width="9" style="7"/>
  </cols>
  <sheetData>
    <row r="1" spans="1:4" ht="30.75" customHeight="1">
      <c r="A1" s="7" t="s">
        <v>164</v>
      </c>
    </row>
    <row r="2" spans="1:4" ht="33.75" customHeight="1">
      <c r="A2" s="113" t="s">
        <v>165</v>
      </c>
      <c r="B2" s="156"/>
      <c r="C2" s="156"/>
      <c r="D2" s="156"/>
    </row>
    <row r="3" spans="1:4" ht="24.95" customHeight="1">
      <c r="C3" s="157" t="s">
        <v>166</v>
      </c>
      <c r="D3" s="157"/>
    </row>
    <row r="4" spans="1:4" ht="24.95" customHeight="1">
      <c r="A4" s="141" t="s">
        <v>4</v>
      </c>
      <c r="B4" s="142"/>
      <c r="C4" s="142" t="s">
        <v>5</v>
      </c>
      <c r="D4" s="142"/>
    </row>
    <row r="5" spans="1:4" ht="24.95" customHeight="1">
      <c r="A5" s="36" t="s">
        <v>167</v>
      </c>
      <c r="B5" s="28" t="s">
        <v>7</v>
      </c>
      <c r="C5" s="28" t="s">
        <v>167</v>
      </c>
      <c r="D5" s="28" t="s">
        <v>7</v>
      </c>
    </row>
    <row r="6" spans="1:4" ht="24.95" customHeight="1">
      <c r="A6" s="37" t="s">
        <v>168</v>
      </c>
      <c r="B6" s="38">
        <f>B7+B10</f>
        <v>434.21</v>
      </c>
      <c r="C6" s="39" t="s">
        <v>169</v>
      </c>
      <c r="D6" s="38">
        <f>D7+D10</f>
        <v>0</v>
      </c>
    </row>
    <row r="7" spans="1:4" ht="24.95" customHeight="1">
      <c r="A7" s="37" t="s">
        <v>170</v>
      </c>
      <c r="B7" s="19">
        <f>B8+B9</f>
        <v>434.21</v>
      </c>
      <c r="C7" s="39" t="s">
        <v>171</v>
      </c>
      <c r="D7" s="38">
        <f>D8+D9</f>
        <v>0</v>
      </c>
    </row>
    <row r="8" spans="1:4" ht="24.95" customHeight="1">
      <c r="A8" s="37" t="s">
        <v>172</v>
      </c>
      <c r="B8" s="38">
        <v>434.21</v>
      </c>
      <c r="C8" s="39" t="s">
        <v>173</v>
      </c>
      <c r="D8" s="38">
        <v>0</v>
      </c>
    </row>
    <row r="9" spans="1:4" ht="24.95" customHeight="1">
      <c r="A9" s="37" t="s">
        <v>174</v>
      </c>
      <c r="B9" s="38">
        <v>0</v>
      </c>
      <c r="C9" s="39" t="s">
        <v>175</v>
      </c>
      <c r="D9" s="38">
        <v>0</v>
      </c>
    </row>
    <row r="10" spans="1:4" ht="24.95" customHeight="1">
      <c r="A10" s="37" t="s">
        <v>176</v>
      </c>
      <c r="B10" s="38">
        <f>B11+B12</f>
        <v>0</v>
      </c>
      <c r="C10" s="39" t="s">
        <v>177</v>
      </c>
      <c r="D10" s="38">
        <f>D11+D12</f>
        <v>0</v>
      </c>
    </row>
    <row r="11" spans="1:4" ht="24.95" customHeight="1">
      <c r="A11" s="37" t="s">
        <v>172</v>
      </c>
      <c r="B11" s="38">
        <v>0</v>
      </c>
      <c r="C11" s="39" t="s">
        <v>178</v>
      </c>
      <c r="D11" s="38">
        <v>0</v>
      </c>
    </row>
    <row r="12" spans="1:4" ht="24.95" customHeight="1">
      <c r="A12" s="37" t="s">
        <v>174</v>
      </c>
      <c r="B12" s="38">
        <v>0</v>
      </c>
      <c r="C12" s="39" t="s">
        <v>179</v>
      </c>
      <c r="D12" s="38">
        <v>0</v>
      </c>
    </row>
    <row r="13" spans="1:4" ht="24.95" customHeight="1">
      <c r="A13" s="37" t="s">
        <v>180</v>
      </c>
      <c r="B13" s="38">
        <f>B14+B15</f>
        <v>0</v>
      </c>
      <c r="C13" s="39" t="s">
        <v>181</v>
      </c>
      <c r="D13" s="38">
        <f>D14+D17</f>
        <v>434.20699999999999</v>
      </c>
    </row>
    <row r="14" spans="1:4" ht="24.95" customHeight="1">
      <c r="A14" s="37" t="s">
        <v>182</v>
      </c>
      <c r="B14" s="38">
        <v>0</v>
      </c>
      <c r="C14" s="39" t="s">
        <v>171</v>
      </c>
      <c r="D14" s="40">
        <f>D15+D16</f>
        <v>434.20699999999999</v>
      </c>
    </row>
    <row r="15" spans="1:4" ht="24.95" customHeight="1">
      <c r="A15" s="37" t="s">
        <v>183</v>
      </c>
      <c r="B15" s="38">
        <v>0</v>
      </c>
      <c r="C15" s="39" t="s">
        <v>173</v>
      </c>
      <c r="D15" s="19">
        <v>434.20699999999999</v>
      </c>
    </row>
    <row r="16" spans="1:4" ht="24.95" customHeight="1">
      <c r="A16" s="37" t="s">
        <v>184</v>
      </c>
      <c r="B16" s="38">
        <v>0</v>
      </c>
      <c r="C16" s="39" t="s">
        <v>175</v>
      </c>
      <c r="D16" s="38">
        <v>0</v>
      </c>
    </row>
    <row r="17" spans="1:4" ht="24.95" customHeight="1">
      <c r="A17" s="37" t="s">
        <v>185</v>
      </c>
      <c r="B17" s="38">
        <v>0</v>
      </c>
      <c r="C17" s="39" t="s">
        <v>177</v>
      </c>
      <c r="D17" s="41">
        <f>D18+D19</f>
        <v>0</v>
      </c>
    </row>
    <row r="18" spans="1:4" ht="24.95" customHeight="1">
      <c r="A18" s="37" t="s">
        <v>186</v>
      </c>
      <c r="B18" s="38">
        <v>0</v>
      </c>
      <c r="C18" s="39" t="s">
        <v>178</v>
      </c>
      <c r="D18" s="38">
        <v>0</v>
      </c>
    </row>
    <row r="19" spans="1:4" ht="24.95" customHeight="1">
      <c r="A19" s="37" t="s">
        <v>187</v>
      </c>
      <c r="B19" s="38">
        <v>0</v>
      </c>
      <c r="C19" s="39" t="s">
        <v>179</v>
      </c>
      <c r="D19" s="38">
        <v>0</v>
      </c>
    </row>
    <row r="20" spans="1:4" ht="24.95" customHeight="1">
      <c r="A20" s="37" t="s">
        <v>188</v>
      </c>
      <c r="B20" s="38">
        <f>B21+B22</f>
        <v>0</v>
      </c>
      <c r="C20" s="39" t="s">
        <v>189</v>
      </c>
      <c r="D20" s="38">
        <v>0</v>
      </c>
    </row>
    <row r="21" spans="1:4" ht="24.95" customHeight="1">
      <c r="A21" s="37" t="s">
        <v>190</v>
      </c>
      <c r="B21" s="38">
        <v>0</v>
      </c>
      <c r="C21" s="39" t="s">
        <v>191</v>
      </c>
      <c r="D21" s="38">
        <v>0</v>
      </c>
    </row>
    <row r="22" spans="1:4" ht="24.95" customHeight="1">
      <c r="A22" s="37" t="s">
        <v>192</v>
      </c>
      <c r="B22" s="38">
        <v>0</v>
      </c>
      <c r="C22" s="39" t="s">
        <v>193</v>
      </c>
      <c r="D22" s="38">
        <v>0</v>
      </c>
    </row>
    <row r="23" spans="1:4" ht="24.95" customHeight="1">
      <c r="A23" s="37" t="s">
        <v>194</v>
      </c>
      <c r="B23" s="38">
        <v>0</v>
      </c>
      <c r="C23" s="39" t="s">
        <v>195</v>
      </c>
      <c r="D23" s="38">
        <v>0</v>
      </c>
    </row>
    <row r="24" spans="1:4" ht="24.95" customHeight="1">
      <c r="A24" s="37" t="s">
        <v>196</v>
      </c>
      <c r="B24" s="38">
        <v>0</v>
      </c>
      <c r="C24" s="39" t="s">
        <v>197</v>
      </c>
      <c r="D24" s="38">
        <v>0</v>
      </c>
    </row>
    <row r="25" spans="1:4" ht="24.95" customHeight="1">
      <c r="A25" s="37"/>
      <c r="B25" s="38"/>
      <c r="C25" s="39" t="s">
        <v>198</v>
      </c>
      <c r="D25" s="38">
        <v>0</v>
      </c>
    </row>
    <row r="26" spans="1:4" s="24" customFormat="1" ht="24.95" customHeight="1">
      <c r="A26" s="36" t="s">
        <v>199</v>
      </c>
      <c r="B26" s="42">
        <f>B6+B13+B16+B17+B18+B19+B20+B23+B24</f>
        <v>434.21</v>
      </c>
      <c r="C26" s="28" t="s">
        <v>200</v>
      </c>
      <c r="D26" s="42">
        <f>D6+D13+D20+D21+D22+D23+D24+D25</f>
        <v>434.20699999999999</v>
      </c>
    </row>
    <row r="27" spans="1:4" ht="24.95" customHeight="1">
      <c r="A27" s="43"/>
      <c r="B27" s="38"/>
      <c r="C27" s="44"/>
      <c r="D27" s="38"/>
    </row>
    <row r="28" spans="1:4" ht="24.95" customHeight="1">
      <c r="A28" s="37" t="s">
        <v>201</v>
      </c>
      <c r="B28" s="38">
        <f>B29+B32</f>
        <v>0</v>
      </c>
      <c r="C28" s="39" t="s">
        <v>202</v>
      </c>
      <c r="D28" s="38">
        <f>D29+D32+D35+D38+D41+D42</f>
        <v>0</v>
      </c>
    </row>
    <row r="29" spans="1:4" ht="24.95" customHeight="1">
      <c r="A29" s="37" t="s">
        <v>203</v>
      </c>
      <c r="B29" s="38">
        <f>B30+B31</f>
        <v>0</v>
      </c>
      <c r="C29" s="39" t="s">
        <v>203</v>
      </c>
      <c r="D29" s="38">
        <f>SUM(D30:D31)</f>
        <v>0</v>
      </c>
    </row>
    <row r="30" spans="1:4" ht="24.95" customHeight="1">
      <c r="A30" s="37" t="s">
        <v>204</v>
      </c>
      <c r="B30" s="38">
        <v>0</v>
      </c>
      <c r="C30" s="39" t="s">
        <v>204</v>
      </c>
      <c r="D30" s="38">
        <v>0</v>
      </c>
    </row>
    <row r="31" spans="1:4" ht="24.95" customHeight="1">
      <c r="A31" s="37" t="s">
        <v>205</v>
      </c>
      <c r="B31" s="38">
        <v>0</v>
      </c>
      <c r="C31" s="39" t="s">
        <v>205</v>
      </c>
      <c r="D31" s="38">
        <v>0</v>
      </c>
    </row>
    <row r="32" spans="1:4" ht="24.95" customHeight="1">
      <c r="A32" s="37" t="s">
        <v>206</v>
      </c>
      <c r="B32" s="38">
        <f>B33+B34</f>
        <v>0</v>
      </c>
      <c r="C32" s="39" t="s">
        <v>207</v>
      </c>
      <c r="D32" s="38">
        <f>SUM(D33:D34)</f>
        <v>0</v>
      </c>
    </row>
    <row r="33" spans="1:4" ht="24.95" customHeight="1">
      <c r="A33" s="37" t="s">
        <v>208</v>
      </c>
      <c r="B33" s="38">
        <v>0</v>
      </c>
      <c r="C33" s="39" t="s">
        <v>204</v>
      </c>
      <c r="D33" s="38">
        <v>0</v>
      </c>
    </row>
    <row r="34" spans="1:4" ht="24.95" customHeight="1">
      <c r="A34" s="37" t="s">
        <v>209</v>
      </c>
      <c r="B34" s="38">
        <v>0</v>
      </c>
      <c r="C34" s="39" t="s">
        <v>205</v>
      </c>
      <c r="D34" s="38">
        <v>0</v>
      </c>
    </row>
    <row r="35" spans="1:4" ht="24.95" customHeight="1">
      <c r="A35" s="37" t="s">
        <v>210</v>
      </c>
      <c r="B35" s="38">
        <f>B36+B39</f>
        <v>0</v>
      </c>
      <c r="C35" s="39" t="s">
        <v>211</v>
      </c>
      <c r="D35" s="38">
        <f>SUM(D36:D37)</f>
        <v>0</v>
      </c>
    </row>
    <row r="36" spans="1:4" ht="24.95" customHeight="1">
      <c r="A36" s="37" t="s">
        <v>212</v>
      </c>
      <c r="B36" s="38">
        <f>B37+B38</f>
        <v>0</v>
      </c>
      <c r="C36" s="39" t="s">
        <v>208</v>
      </c>
      <c r="D36" s="38">
        <v>0</v>
      </c>
    </row>
    <row r="37" spans="1:4" ht="24.95" customHeight="1">
      <c r="A37" s="37" t="s">
        <v>204</v>
      </c>
      <c r="B37" s="38">
        <v>0</v>
      </c>
      <c r="C37" s="39" t="s">
        <v>209</v>
      </c>
      <c r="D37" s="38">
        <v>0</v>
      </c>
    </row>
    <row r="38" spans="1:4" ht="24.95" customHeight="1">
      <c r="A38" s="37" t="s">
        <v>205</v>
      </c>
      <c r="B38" s="38">
        <v>0</v>
      </c>
      <c r="C38" s="39" t="s">
        <v>213</v>
      </c>
      <c r="D38" s="38">
        <f>SUM(D39:D40)</f>
        <v>0</v>
      </c>
    </row>
    <row r="39" spans="1:4" ht="24.95" customHeight="1">
      <c r="A39" s="37" t="s">
        <v>214</v>
      </c>
      <c r="B39" s="38">
        <f>B40+B41</f>
        <v>0</v>
      </c>
      <c r="C39" s="39" t="s">
        <v>208</v>
      </c>
      <c r="D39" s="38">
        <v>0</v>
      </c>
    </row>
    <row r="40" spans="1:4" ht="24.95" customHeight="1">
      <c r="A40" s="37" t="s">
        <v>208</v>
      </c>
      <c r="B40" s="38">
        <v>0</v>
      </c>
      <c r="C40" s="39" t="s">
        <v>209</v>
      </c>
      <c r="D40" s="38">
        <v>0</v>
      </c>
    </row>
    <row r="41" spans="1:4" ht="24.95" customHeight="1">
      <c r="A41" s="37" t="s">
        <v>209</v>
      </c>
      <c r="B41" s="38">
        <v>0</v>
      </c>
      <c r="C41" s="39" t="s">
        <v>215</v>
      </c>
      <c r="D41" s="38">
        <v>0</v>
      </c>
    </row>
    <row r="42" spans="1:4" ht="24.95" customHeight="1">
      <c r="A42" s="37" t="s">
        <v>216</v>
      </c>
      <c r="B42" s="38">
        <v>0</v>
      </c>
      <c r="C42" s="39" t="s">
        <v>217</v>
      </c>
      <c r="D42" s="38">
        <v>0</v>
      </c>
    </row>
    <row r="43" spans="1:4" ht="24.95" customHeight="1">
      <c r="A43" s="37" t="s">
        <v>218</v>
      </c>
      <c r="B43" s="38">
        <v>0</v>
      </c>
      <c r="C43" s="39"/>
      <c r="D43" s="38"/>
    </row>
    <row r="44" spans="1:4" ht="21.75" customHeight="1">
      <c r="A44" s="37"/>
      <c r="B44" s="38"/>
      <c r="C44" s="39"/>
      <c r="D44" s="38"/>
    </row>
    <row r="45" spans="1:4" s="24" customFormat="1" ht="25.5" customHeight="1">
      <c r="A45" s="36" t="s">
        <v>41</v>
      </c>
      <c r="B45" s="42">
        <f>B26+B28+B35</f>
        <v>434.21</v>
      </c>
      <c r="C45" s="28" t="s">
        <v>42</v>
      </c>
      <c r="D45" s="42">
        <f>D26+D28</f>
        <v>434.20699999999999</v>
      </c>
    </row>
  </sheetData>
  <mergeCells count="4">
    <mergeCell ref="A2:D2"/>
    <mergeCell ref="C3:D3"/>
    <mergeCell ref="A4:B4"/>
    <mergeCell ref="C4:D4"/>
  </mergeCells>
  <phoneticPr fontId="16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L22" sqref="L22"/>
    </sheetView>
  </sheetViews>
  <sheetFormatPr defaultRowHeight="14.25"/>
  <cols>
    <col min="1" max="16" width="9.5" style="25" customWidth="1"/>
    <col min="17" max="17" width="12.75" style="25" customWidth="1"/>
    <col min="18" max="16384" width="9" style="26"/>
  </cols>
  <sheetData>
    <row r="1" spans="1:17">
      <c r="A1" s="25" t="s">
        <v>219</v>
      </c>
    </row>
    <row r="2" spans="1:17" s="21" customFormat="1" ht="28.5" customHeight="1">
      <c r="A2" s="114" t="s">
        <v>220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s="22" customFormat="1" ht="23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32" t="s">
        <v>3</v>
      </c>
      <c r="P3" s="32"/>
      <c r="Q3" s="32"/>
    </row>
    <row r="4" spans="1:17" s="23" customFormat="1" ht="27" customHeight="1">
      <c r="A4" s="142" t="s">
        <v>199</v>
      </c>
      <c r="B4" s="142" t="s">
        <v>221</v>
      </c>
      <c r="C4" s="142"/>
      <c r="D4" s="142"/>
      <c r="E4" s="142" t="s">
        <v>222</v>
      </c>
      <c r="F4" s="142"/>
      <c r="G4" s="142"/>
      <c r="H4" s="142" t="s">
        <v>223</v>
      </c>
      <c r="I4" s="142" t="s">
        <v>224</v>
      </c>
      <c r="J4" s="142" t="s">
        <v>225</v>
      </c>
      <c r="K4" s="142" t="s">
        <v>226</v>
      </c>
      <c r="L4" s="142" t="s">
        <v>227</v>
      </c>
      <c r="M4" s="142"/>
      <c r="N4" s="142"/>
      <c r="O4" s="142" t="s">
        <v>228</v>
      </c>
      <c r="P4" s="142" t="s">
        <v>229</v>
      </c>
      <c r="Q4" s="33"/>
    </row>
    <row r="5" spans="1:17" s="23" customFormat="1" ht="24.75" customHeight="1">
      <c r="A5" s="142"/>
      <c r="B5" s="142" t="s">
        <v>9</v>
      </c>
      <c r="C5" s="142" t="s">
        <v>230</v>
      </c>
      <c r="D5" s="142" t="s">
        <v>231</v>
      </c>
      <c r="E5" s="142" t="s">
        <v>9</v>
      </c>
      <c r="F5" s="29" t="s">
        <v>232</v>
      </c>
      <c r="G5" s="29"/>
      <c r="H5" s="142"/>
      <c r="I5" s="142"/>
      <c r="J5" s="142"/>
      <c r="K5" s="142"/>
      <c r="L5" s="142" t="s">
        <v>9</v>
      </c>
      <c r="M5" s="142" t="s">
        <v>233</v>
      </c>
      <c r="N5" s="142" t="s">
        <v>234</v>
      </c>
      <c r="O5" s="142"/>
      <c r="P5" s="142"/>
      <c r="Q5" s="33"/>
    </row>
    <row r="6" spans="1:17" s="24" customFormat="1" ht="54.75" customHeight="1">
      <c r="A6" s="142"/>
      <c r="B6" s="142"/>
      <c r="C6" s="142"/>
      <c r="D6" s="142"/>
      <c r="E6" s="142"/>
      <c r="F6" s="28" t="s">
        <v>235</v>
      </c>
      <c r="G6" s="28" t="s">
        <v>49</v>
      </c>
      <c r="H6" s="142"/>
      <c r="I6" s="142"/>
      <c r="J6" s="142"/>
      <c r="K6" s="142"/>
      <c r="L6" s="142"/>
      <c r="M6" s="142"/>
      <c r="N6" s="142"/>
      <c r="O6" s="142"/>
      <c r="P6" s="142"/>
      <c r="Q6" s="33"/>
    </row>
    <row r="7" spans="1:17" s="7" customFormat="1" ht="45.75" customHeight="1">
      <c r="A7" s="30">
        <f>B7+E7+H7+I7+J7+K7+L7+O7+P7</f>
        <v>434.20699999999999</v>
      </c>
      <c r="B7" s="30">
        <f>C7+D7</f>
        <v>434.20699999999999</v>
      </c>
      <c r="C7" s="19">
        <v>434.20699999999999</v>
      </c>
      <c r="D7" s="30">
        <v>0</v>
      </c>
      <c r="E7" s="30">
        <f>F7+G7</f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f>M7+N7</f>
        <v>0</v>
      </c>
      <c r="M7" s="30">
        <v>0</v>
      </c>
      <c r="N7" s="30">
        <v>0</v>
      </c>
      <c r="O7" s="30">
        <v>0</v>
      </c>
      <c r="P7" s="30">
        <v>0</v>
      </c>
      <c r="Q7" s="34"/>
    </row>
    <row r="8" spans="1:17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7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</sheetData>
  <mergeCells count="18">
    <mergeCell ref="A2:Q2"/>
    <mergeCell ref="B4:D4"/>
    <mergeCell ref="E4:G4"/>
    <mergeCell ref="L4:N4"/>
    <mergeCell ref="A4:A6"/>
    <mergeCell ref="B5:B6"/>
    <mergeCell ref="C5:C6"/>
    <mergeCell ref="D5:D6"/>
    <mergeCell ref="E5:E6"/>
    <mergeCell ref="H4:H6"/>
    <mergeCell ref="O4:O6"/>
    <mergeCell ref="P4:P6"/>
    <mergeCell ref="I4:I6"/>
    <mergeCell ref="J4:J6"/>
    <mergeCell ref="K4:K6"/>
    <mergeCell ref="L5:L6"/>
    <mergeCell ref="M5:M6"/>
    <mergeCell ref="N5:N6"/>
  </mergeCells>
  <phoneticPr fontId="16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1.财政拨款收支预算表</vt:lpstr>
      <vt:lpstr>2.财政拨款支出预算表</vt:lpstr>
      <vt:lpstr>3.一般公共预算财政拨款支出预算表</vt:lpstr>
      <vt:lpstr>4.一般公共预算财政拨款基本支出预算表</vt:lpstr>
      <vt:lpstr>5.一般公共预算“三公”经费支出预算表</vt:lpstr>
      <vt:lpstr>6.政府性基金预算财政拨款支出预算表</vt:lpstr>
      <vt:lpstr>7.部门收支预算总表</vt:lpstr>
      <vt:lpstr>8.部门收入预算表</vt:lpstr>
      <vt:lpstr>9.部门支出预算表</vt:lpstr>
      <vt:lpstr>10.政府采购预算表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2021-01-18T03:51:36Z</cp:lastPrinted>
  <dcterms:created xsi:type="dcterms:W3CDTF">2018-01-18T05:24:37Z</dcterms:created>
  <dcterms:modified xsi:type="dcterms:W3CDTF">2021-01-27T10:12:30Z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