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<sst xmlns="http://schemas.openxmlformats.org/spreadsheetml/2006/main" count="426" uniqueCount="279">
  <si>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</si>
  <si>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</si>
  <si>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</si>
  <si>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</si>
  <si>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</si>
  <si>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</si>
  <si>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</si>
  <si>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</si>
  <si>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</si>
  <si>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</si>
  <si>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</si>
  <si>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</si>
  <si>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</si>
  <si>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</si>
  <si>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</si>
  <si>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</si>
  <si>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</si>
  <si>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</si>
  <si>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</si>
  <si>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</si>
  <si>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</si>
  <si>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</si>
  <si>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</si>
  <si>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</si>
  <si>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</si>
  <si>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</si>
  <si>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</si>
  <si>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</si>
  <si>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</si>
  <si>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</si>
  <si>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</si>
  <si>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</si>
  <si>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</si>
  <si>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</si>
  <si>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</si>
  <si>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</si>
  <si>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</si>
  <si>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</si>
  <si>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</si>
  <si>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</si>
  <si>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</si>
  <si>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</si>
  <si>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</si>
  <si>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</si>
  <si>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</si>
  <si>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</si>
  <si>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</si>
  <si>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</si>
  <si>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</si>
  <si>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</si>
  <si>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</si>
  <si>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</si>
  <si>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</si>
  <si>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</si>
  <si>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</si>
  <si>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/>
  </si>
  <si>
    <t>合计</t>
  </si>
  <si>
    <t>522</t>
  </si>
  <si>
    <t>盐池县监察委员会</t>
  </si>
  <si>
    <t>　522001</t>
  </si>
  <si>
    <t>　盐池县监察委员会本级</t>
  </si>
  <si>
    <t>　　201</t>
  </si>
  <si>
    <t>　　一般公共服务支出</t>
  </si>
  <si>
    <t>　　　20111</t>
  </si>
  <si>
    <t>　　　纪检监察事务</t>
  </si>
  <si>
    <t>　　　　2011101</t>
  </si>
  <si>
    <t>　　　　行政运行</t>
  </si>
  <si>
    <t>　　　　2011102</t>
  </si>
  <si>
    <t>　　　　一般行政管理事务</t>
  </si>
  <si>
    <t>　　208</t>
  </si>
  <si>
    <t>　　社会保障和就业支出</t>
  </si>
  <si>
    <t>　　　20805</t>
  </si>
  <si>
    <t>　　　行政事业单位养老支出</t>
  </si>
  <si>
    <t>　　　　2080501</t>
  </si>
  <si>
    <t>　　　　行政单位离退休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</si>
  <si>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</si>
  <si>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</si>
  <si>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</si>
  <si>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</si>
  <si>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210</t>
  </si>
  <si>
    <t>　　卫生健康支出</t>
  </si>
  <si>
    <t>　　　21011</t>
  </si>
  <si>
    <t>　　　行政事业单位医疗</t>
  </si>
  <si>
    <t>　　　　2101101</t>
  </si>
  <si>
    <t>　　　　行政单位医疗</t>
  </si>
  <si>
    <t>　　　　2101103</t>
  </si>
  <si>
    <t>　　　　公务员医疗补助</t>
  </si>
  <si>
    <t>　　221</t>
  </si>
  <si>
    <t>　　住房保障支出</t>
  </si>
  <si>
    <t>　　　22102</t>
  </si>
  <si>
    <t>　　　住房改革支出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</si>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</sst>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4" fillId="0" borderId="10" xfId="41" applyFont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left" vertical="center"/>
    </xf>
    <xf numFmtId="176" fontId="52" fillId="0" borderId="0" xfId="0" applyNumberFormat="1" applyFont="1" applyAlignment="1">
      <alignment vertical="center"/>
    </xf>
    <xf numFmtId="176" fontId="11" fillId="0" borderId="11" xfId="41" applyNumberFormat="1" applyFont="1" applyBorder="1" applyAlignment="1" applyProtection="1">
      <alignment horizontal="center" vertical="center" wrapText="1"/>
      <protection/>
    </xf>
    <xf numFmtId="176" fontId="54" fillId="0" borderId="12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vertical="center" wrapText="1"/>
      <protection/>
    </xf>
    <xf numFmtId="176" fontId="54" fillId="0" borderId="13" xfId="41" applyNumberFormat="1" applyFont="1" applyBorder="1" applyAlignment="1" applyProtection="1">
      <alignment vertical="center" wrapText="1"/>
      <protection/>
    </xf>
    <xf numFmtId="176" fontId="54" fillId="0" borderId="10" xfId="41" applyNumberFormat="1" applyFont="1" applyBorder="1" applyAlignment="1" applyProtection="1">
      <alignment vertical="center" wrapText="1"/>
      <protection/>
    </xf>
    <xf numFmtId="176" fontId="5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1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55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1" fillId="0" borderId="11" xfId="0" applyNumberFormat="1" applyFont="1" applyFill="1" applyBorder="1" applyAlignment="1">
      <alignment horizontal="right" vertical="center" wrapText="1"/>
    </xf>
    <xf numFmtId="176" fontId="55" fillId="0" borderId="15" xfId="0" applyNumberFormat="1" applyFont="1" applyFill="1" applyBorder="1" applyAlignment="1">
      <alignment horizontal="right" vertical="center" wrapText="1"/>
    </xf>
    <xf numFmtId="10" fontId="55" fillId="0" borderId="1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6" fontId="61" fillId="0" borderId="11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>
      <alignment horizontal="right" vertical="center"/>
    </xf>
    <xf numFmtId="176" fontId="56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176" fontId="54" fillId="0" borderId="16" xfId="0" applyNumberFormat="1" applyFont="1" applyFill="1" applyBorder="1" applyAlignment="1">
      <alignment horizontal="right" vertical="center" wrapText="1"/>
    </xf>
    <xf numFmtId="0" fontId="54" fillId="0" borderId="16" xfId="0" applyFont="1" applyFill="1" applyBorder="1" applyAlignment="1">
      <alignment horizontal="left" vertical="center" wrapText="1"/>
    </xf>
    <xf numFmtId="176" fontId="54" fillId="0" borderId="17" xfId="0" applyNumberFormat="1" applyFont="1" applyFill="1" applyBorder="1" applyAlignment="1">
      <alignment horizontal="right" vertical="center" wrapText="1"/>
    </xf>
    <xf numFmtId="176" fontId="54" fillId="0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11" fillId="0" borderId="11" xfId="41" applyNumberFormat="1" applyFont="1" applyBorder="1" applyAlignment="1" applyProtection="1">
      <alignment horizontal="center" vertical="center" wrapText="1"/>
      <protection/>
    </xf>
    <xf numFmtId="176" fontId="11" fillId="0" borderId="19" xfId="41" applyNumberFormat="1" applyFont="1" applyBorder="1" applyAlignment="1" applyProtection="1">
      <alignment horizontal="center" vertical="center" wrapText="1"/>
      <protection/>
    </xf>
    <xf numFmtId="176" fontId="11" fillId="0" borderId="20" xfId="41" applyNumberFormat="1" applyFont="1" applyBorder="1" applyAlignment="1" applyProtection="1">
      <alignment horizontal="center" vertical="center" wrapText="1"/>
      <protection/>
    </xf>
    <xf numFmtId="176" fontId="11" fillId="0" borderId="15" xfId="41" applyNumberFormat="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176" fontId="11" fillId="0" borderId="12" xfId="41" applyNumberFormat="1" applyFont="1" applyBorder="1" applyAlignment="1" applyProtection="1">
      <alignment horizontal="center" vertical="center" wrapText="1"/>
      <protection/>
    </xf>
    <xf numFmtId="176" fontId="11" fillId="0" borderId="14" xfId="41" applyNumberFormat="1" applyFont="1" applyBorder="1" applyAlignment="1" applyProtection="1">
      <alignment horizontal="center" vertical="center" wrapText="1"/>
      <protection/>
    </xf>
    <xf numFmtId="176" fontId="11" fillId="0" borderId="18" xfId="41" applyNumberFormat="1" applyFont="1" applyBorder="1" applyAlignment="1" applyProtection="1">
      <alignment horizontal="center" vertical="center" wrapText="1"/>
      <protection/>
    </xf>
    <xf numFmtId="176" fontId="11" fillId="0" borderId="22" xfId="41" applyNumberFormat="1" applyFont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vertical="center"/>
      <protection/>
    </xf>
    <xf numFmtId="176" fontId="6" fillId="0" borderId="14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10" fontId="61" fillId="0" borderId="11" xfId="0" applyNumberFormat="1" applyFont="1" applyFill="1" applyBorder="1" applyAlignment="1">
      <alignment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C1" sqref="C1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3"/>
      <c r="C1" s="103"/>
      <c r="D1" s="103"/>
      <c r="E1" s="103"/>
      <c r="F1" s="103"/>
      <c r="G1" s="103"/>
      <c r="H1" s="103"/>
      <c r="I1" s="103"/>
      <c r="J1" s="103"/>
    </row>
    <row r="2" spans="2:10" ht="164.25" customHeight="1">
      <c r="B2" s="104" t="s">
        <v>0</v>
      </c>
      <c r="C2" s="105"/>
      <c r="D2" s="105"/>
      <c r="E2" s="105"/>
      <c r="F2" s="105"/>
      <c r="G2" s="105"/>
      <c r="H2" s="105"/>
      <c r="I2" s="105"/>
      <c r="J2" s="10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257</v>
      </c>
    </row>
    <row r="2" spans="1:9" s="1" customFormat="1" ht="36.75" customHeight="1">
      <c r="A2" s="124" t="s">
        <v>258</v>
      </c>
      <c r="B2" s="124"/>
      <c r="C2" s="124"/>
      <c r="D2" s="124"/>
      <c r="E2" s="124"/>
      <c r="F2" s="124"/>
      <c r="G2" s="124"/>
      <c r="H2" s="124"/>
      <c r="I2" s="124"/>
    </row>
    <row r="3" ht="27" customHeight="1">
      <c r="I3" t="s">
        <v>3</v>
      </c>
    </row>
    <row r="5" spans="1:9" s="16" customFormat="1" ht="39" customHeight="1">
      <c r="A5" s="18" t="s">
        <v>221</v>
      </c>
      <c r="B5" s="18" t="s">
        <v>259</v>
      </c>
      <c r="C5" s="18" t="s">
        <v>260</v>
      </c>
      <c r="D5" s="18" t="s">
        <v>261</v>
      </c>
      <c r="E5" s="19" t="s">
        <v>262</v>
      </c>
      <c r="F5" s="19" t="s">
        <v>263</v>
      </c>
      <c r="G5" s="19" t="s">
        <v>264</v>
      </c>
      <c r="H5" s="19" t="s">
        <v>265</v>
      </c>
      <c r="I5" s="19" t="s">
        <v>266</v>
      </c>
    </row>
    <row r="6" spans="1:9" s="17" customFormat="1" ht="24.75" customHeight="1">
      <c r="A6" s="20">
        <v>866.5</v>
      </c>
      <c r="B6" s="20">
        <v>866.5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</sheetData>
  <sheetProtection/>
  <mergeCells count="1">
    <mergeCell ref="A2:I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O24" sqref="O24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24" width="8.875" style="4" customWidth="1"/>
  </cols>
  <sheetData>
    <row r="1" ht="14.25">
      <c r="A1" t="s">
        <v>267</v>
      </c>
    </row>
    <row r="2" spans="1:24" s="1" customFormat="1" ht="32.25" customHeight="1">
      <c r="A2" s="139" t="s">
        <v>268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s="2" customFormat="1" ht="21.75" customHeight="1">
      <c r="A3" s="5"/>
      <c r="B3" s="5"/>
      <c r="C3" s="5"/>
      <c r="D3" s="5"/>
      <c r="E3" s="5"/>
      <c r="F3" s="5"/>
      <c r="G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5" t="s">
        <v>3</v>
      </c>
      <c r="X3" s="15"/>
    </row>
    <row r="4" spans="1:24" s="3" customFormat="1" ht="21.75" customHeight="1">
      <c r="A4" s="146" t="s">
        <v>269</v>
      </c>
      <c r="B4" s="146"/>
      <c r="C4" s="146" t="s">
        <v>270</v>
      </c>
      <c r="D4" s="146"/>
      <c r="E4" s="146" t="s">
        <v>271</v>
      </c>
      <c r="F4" s="146" t="s">
        <v>272</v>
      </c>
      <c r="G4" s="146" t="s">
        <v>273</v>
      </c>
      <c r="H4" s="146" t="s">
        <v>274</v>
      </c>
      <c r="I4" s="147" t="s">
        <v>110</v>
      </c>
      <c r="J4" s="140" t="s">
        <v>275</v>
      </c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8" t="s">
        <v>276</v>
      </c>
    </row>
    <row r="5" spans="1:24" s="3" customFormat="1" ht="21.75" customHeight="1">
      <c r="A5" s="146"/>
      <c r="B5" s="146"/>
      <c r="C5" s="146"/>
      <c r="D5" s="146"/>
      <c r="E5" s="146"/>
      <c r="F5" s="146"/>
      <c r="G5" s="146"/>
      <c r="H5" s="146"/>
      <c r="I5" s="147"/>
      <c r="J5" s="141" t="s">
        <v>277</v>
      </c>
      <c r="K5" s="142"/>
      <c r="L5" s="142"/>
      <c r="M5" s="142"/>
      <c r="N5" s="142"/>
      <c r="O5" s="142"/>
      <c r="P5" s="143"/>
      <c r="Q5" s="141" t="s">
        <v>278</v>
      </c>
      <c r="R5" s="142"/>
      <c r="S5" s="142"/>
      <c r="T5" s="142"/>
      <c r="U5" s="142"/>
      <c r="V5" s="142"/>
      <c r="W5" s="143"/>
      <c r="X5" s="150"/>
    </row>
    <row r="6" spans="1:24" s="3" customFormat="1" ht="21.75" customHeight="1">
      <c r="A6" s="144" t="s">
        <v>50</v>
      </c>
      <c r="B6" s="144" t="s">
        <v>51</v>
      </c>
      <c r="C6" s="144" t="s">
        <v>50</v>
      </c>
      <c r="D6" s="144" t="s">
        <v>51</v>
      </c>
      <c r="E6" s="146"/>
      <c r="F6" s="146"/>
      <c r="G6" s="146"/>
      <c r="H6" s="146"/>
      <c r="I6" s="147"/>
      <c r="J6" s="148" t="s">
        <v>56</v>
      </c>
      <c r="K6" s="141" t="s">
        <v>10</v>
      </c>
      <c r="L6" s="142"/>
      <c r="M6" s="143"/>
      <c r="N6" s="141" t="s">
        <v>11</v>
      </c>
      <c r="O6" s="142"/>
      <c r="P6" s="143"/>
      <c r="Q6" s="148" t="s">
        <v>56</v>
      </c>
      <c r="R6" s="141" t="s">
        <v>10</v>
      </c>
      <c r="S6" s="142"/>
      <c r="T6" s="143"/>
      <c r="U6" s="141" t="s">
        <v>11</v>
      </c>
      <c r="V6" s="142"/>
      <c r="W6" s="143"/>
      <c r="X6" s="150"/>
    </row>
    <row r="7" spans="1:24" s="3" customFormat="1" ht="21.75" customHeight="1">
      <c r="A7" s="145"/>
      <c r="B7" s="145"/>
      <c r="C7" s="145"/>
      <c r="D7" s="145"/>
      <c r="E7" s="146"/>
      <c r="F7" s="146"/>
      <c r="G7" s="146"/>
      <c r="H7" s="146"/>
      <c r="I7" s="147"/>
      <c r="J7" s="149"/>
      <c r="K7" s="9" t="s">
        <v>9</v>
      </c>
      <c r="L7" s="9" t="s">
        <v>100</v>
      </c>
      <c r="M7" s="9" t="s">
        <v>101</v>
      </c>
      <c r="N7" s="9" t="s">
        <v>9</v>
      </c>
      <c r="O7" s="9" t="s">
        <v>100</v>
      </c>
      <c r="P7" s="9" t="s">
        <v>101</v>
      </c>
      <c r="Q7" s="149"/>
      <c r="R7" s="9" t="s">
        <v>9</v>
      </c>
      <c r="S7" s="9" t="s">
        <v>100</v>
      </c>
      <c r="T7" s="9" t="s">
        <v>101</v>
      </c>
      <c r="U7" s="9" t="s">
        <v>9</v>
      </c>
      <c r="V7" s="9" t="s">
        <v>100</v>
      </c>
      <c r="W7" s="9" t="s">
        <v>101</v>
      </c>
      <c r="X7" s="149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10"/>
      <c r="J9" s="11"/>
      <c r="K9" s="11"/>
      <c r="L9" s="12"/>
      <c r="M9" s="12"/>
      <c r="N9" s="11"/>
      <c r="O9" s="12"/>
      <c r="P9" s="12"/>
      <c r="Q9" s="11"/>
      <c r="R9" s="11"/>
      <c r="S9" s="12"/>
      <c r="T9" s="12"/>
      <c r="U9" s="11"/>
      <c r="V9" s="12"/>
      <c r="W9" s="12"/>
      <c r="X9" s="12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10"/>
      <c r="J10" s="11"/>
      <c r="K10" s="11"/>
      <c r="L10" s="12"/>
      <c r="M10" s="12"/>
      <c r="N10" s="11"/>
      <c r="O10" s="12"/>
      <c r="P10" s="12"/>
      <c r="Q10" s="11"/>
      <c r="R10" s="11"/>
      <c r="S10" s="12"/>
      <c r="T10" s="12"/>
      <c r="U10" s="11"/>
      <c r="V10" s="12"/>
      <c r="W10" s="12"/>
      <c r="X10" s="12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10"/>
      <c r="J11" s="11"/>
      <c r="K11" s="11"/>
      <c r="L11" s="12"/>
      <c r="M11" s="12"/>
      <c r="N11" s="11"/>
      <c r="O11" s="12"/>
      <c r="P11" s="12"/>
      <c r="Q11" s="11"/>
      <c r="R11" s="11"/>
      <c r="S11" s="12"/>
      <c r="T11" s="12"/>
      <c r="U11" s="11"/>
      <c r="V11" s="12"/>
      <c r="W11" s="12"/>
      <c r="X11" s="12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10"/>
      <c r="J12" s="11"/>
      <c r="K12" s="11"/>
      <c r="L12" s="12"/>
      <c r="M12" s="12"/>
      <c r="N12" s="11"/>
      <c r="O12" s="12"/>
      <c r="P12" s="12"/>
      <c r="Q12" s="11"/>
      <c r="R12" s="11"/>
      <c r="S12" s="12"/>
      <c r="T12" s="12"/>
      <c r="U12" s="11"/>
      <c r="V12" s="12"/>
      <c r="W12" s="12"/>
      <c r="X12" s="12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10"/>
      <c r="J13" s="11"/>
      <c r="K13" s="11"/>
      <c r="L13" s="13"/>
      <c r="M13" s="13"/>
      <c r="N13" s="11"/>
      <c r="O13" s="13"/>
      <c r="P13" s="13"/>
      <c r="Q13" s="11"/>
      <c r="R13" s="11"/>
      <c r="S13" s="13"/>
      <c r="T13" s="13"/>
      <c r="U13" s="11"/>
      <c r="V13" s="13"/>
      <c r="W13" s="13"/>
      <c r="X13" s="13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10"/>
      <c r="J14" s="11"/>
      <c r="K14" s="11"/>
      <c r="L14" s="14"/>
      <c r="M14" s="14"/>
      <c r="N14" s="11"/>
      <c r="O14" s="14"/>
      <c r="P14" s="14"/>
      <c r="Q14" s="11"/>
      <c r="R14" s="11"/>
      <c r="S14" s="14"/>
      <c r="T14" s="14"/>
      <c r="U14" s="11"/>
      <c r="V14" s="14"/>
      <c r="W14" s="14"/>
      <c r="X14" s="14"/>
    </row>
    <row r="15" ht="14.25">
      <c r="A15" s="7" t="s">
        <v>184</v>
      </c>
    </row>
  </sheetData>
  <sheetProtection/>
  <mergeCells count="22">
    <mergeCell ref="I4:I7"/>
    <mergeCell ref="J6:J7"/>
    <mergeCell ref="Q6:Q7"/>
    <mergeCell ref="X4:X7"/>
    <mergeCell ref="A4:B5"/>
    <mergeCell ref="C4:D5"/>
    <mergeCell ref="C6:C7"/>
    <mergeCell ref="D6:D7"/>
    <mergeCell ref="E4:E7"/>
    <mergeCell ref="F4:F7"/>
    <mergeCell ref="G4:G7"/>
    <mergeCell ref="H4:H7"/>
    <mergeCell ref="A2:X2"/>
    <mergeCell ref="J4:W4"/>
    <mergeCell ref="J5:P5"/>
    <mergeCell ref="Q5:W5"/>
    <mergeCell ref="K6:M6"/>
    <mergeCell ref="N6:P6"/>
    <mergeCell ref="R6:T6"/>
    <mergeCell ref="U6:W6"/>
    <mergeCell ref="A6:A7"/>
    <mergeCell ref="B6:B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33.75390625" style="27" customWidth="1"/>
    <col min="2" max="2" width="15.125" style="84" customWidth="1"/>
    <col min="3" max="3" width="30.125" style="27" customWidth="1"/>
    <col min="4" max="6" width="15.125" style="84" customWidth="1"/>
    <col min="7" max="16384" width="9.00390625" style="27" customWidth="1"/>
  </cols>
  <sheetData>
    <row r="1" ht="21" customHeight="1">
      <c r="A1" s="27" t="s">
        <v>1</v>
      </c>
    </row>
    <row r="2" spans="1:6" s="22" customFormat="1" ht="28.5" customHeight="1">
      <c r="A2" s="107" t="s">
        <v>2</v>
      </c>
      <c r="B2" s="107"/>
      <c r="C2" s="107"/>
      <c r="D2" s="107"/>
      <c r="E2" s="107"/>
      <c r="F2" s="107"/>
    </row>
    <row r="3" spans="2:6" s="23" customFormat="1" ht="17.25" customHeight="1">
      <c r="B3" s="85"/>
      <c r="C3" s="86"/>
      <c r="D3" s="85"/>
      <c r="E3" s="85"/>
      <c r="F3" s="85" t="s">
        <v>3</v>
      </c>
    </row>
    <row r="4" spans="1:6" s="25" customFormat="1" ht="17.25" customHeight="1">
      <c r="A4" s="108" t="s">
        <v>4</v>
      </c>
      <c r="B4" s="108"/>
      <c r="C4" s="108" t="s">
        <v>5</v>
      </c>
      <c r="D4" s="108"/>
      <c r="E4" s="108"/>
      <c r="F4" s="108"/>
    </row>
    <row r="5" spans="1:6" s="24" customFormat="1" ht="24.75" customHeight="1">
      <c r="A5" s="110" t="s">
        <v>6</v>
      </c>
      <c r="B5" s="111" t="s">
        <v>7</v>
      </c>
      <c r="C5" s="110" t="s">
        <v>8</v>
      </c>
      <c r="D5" s="109" t="s">
        <v>7</v>
      </c>
      <c r="E5" s="109"/>
      <c r="F5" s="109"/>
    </row>
    <row r="6" spans="1:6" s="24" customFormat="1" ht="27.75" customHeight="1">
      <c r="A6" s="110"/>
      <c r="B6" s="112"/>
      <c r="C6" s="110"/>
      <c r="D6" s="88" t="s">
        <v>9</v>
      </c>
      <c r="E6" s="88" t="s">
        <v>10</v>
      </c>
      <c r="F6" s="88" t="s">
        <v>11</v>
      </c>
    </row>
    <row r="7" spans="1:6" s="23" customFormat="1" ht="22.5" customHeight="1">
      <c r="A7" s="89" t="s">
        <v>12</v>
      </c>
      <c r="B7" s="90">
        <f>SUM(B8:B9)</f>
        <v>866.5</v>
      </c>
      <c r="C7" s="89" t="s">
        <v>13</v>
      </c>
      <c r="D7" s="90">
        <f>SUM(D8:D28)</f>
        <v>866.5</v>
      </c>
      <c r="E7" s="90">
        <f>SUM(E8:E28)</f>
        <v>866.5</v>
      </c>
      <c r="F7" s="90">
        <f>SUM(F8:F28)</f>
        <v>0</v>
      </c>
    </row>
    <row r="8" spans="1:6" s="23" customFormat="1" ht="22.5" customHeight="1">
      <c r="A8" s="91" t="s">
        <v>14</v>
      </c>
      <c r="B8" s="92">
        <v>866.5</v>
      </c>
      <c r="C8" s="91" t="s">
        <v>15</v>
      </c>
      <c r="D8" s="92">
        <f>E8+F8</f>
        <v>667.31</v>
      </c>
      <c r="E8" s="92">
        <v>667.31</v>
      </c>
      <c r="F8" s="92">
        <v>0</v>
      </c>
    </row>
    <row r="9" spans="1:6" s="23" customFormat="1" ht="22.5" customHeight="1">
      <c r="A9" s="91" t="s">
        <v>16</v>
      </c>
      <c r="B9" s="92">
        <v>0</v>
      </c>
      <c r="C9" s="91" t="s">
        <v>17</v>
      </c>
      <c r="D9" s="92">
        <f aca="true" t="shared" si="0" ref="D9:D28">E9+F9</f>
        <v>0</v>
      </c>
      <c r="E9" s="92">
        <f aca="true" t="shared" si="1" ref="E9:E14">F9+G9</f>
        <v>0</v>
      </c>
      <c r="F9" s="92">
        <f aca="true" t="shared" si="2" ref="F9:F14">G9+H9</f>
        <v>0</v>
      </c>
    </row>
    <row r="10" spans="1:6" s="23" customFormat="1" ht="22.5" customHeight="1">
      <c r="A10" s="91"/>
      <c r="B10" s="92"/>
      <c r="C10" s="91" t="s">
        <v>18</v>
      </c>
      <c r="D10" s="92">
        <f t="shared" si="0"/>
        <v>0</v>
      </c>
      <c r="E10" s="92">
        <f t="shared" si="1"/>
        <v>0</v>
      </c>
      <c r="F10" s="92">
        <f t="shared" si="2"/>
        <v>0</v>
      </c>
    </row>
    <row r="11" spans="1:6" s="23" customFormat="1" ht="22.5" customHeight="1">
      <c r="A11" s="91"/>
      <c r="B11" s="92"/>
      <c r="C11" s="91" t="s">
        <v>19</v>
      </c>
      <c r="D11" s="92">
        <f t="shared" si="0"/>
        <v>0</v>
      </c>
      <c r="E11" s="92">
        <f t="shared" si="1"/>
        <v>0</v>
      </c>
      <c r="F11" s="92">
        <f t="shared" si="2"/>
        <v>0</v>
      </c>
    </row>
    <row r="12" spans="1:6" s="23" customFormat="1" ht="22.5" customHeight="1">
      <c r="A12" s="91"/>
      <c r="B12" s="92"/>
      <c r="C12" s="91" t="s">
        <v>20</v>
      </c>
      <c r="D12" s="92">
        <f t="shared" si="0"/>
        <v>0</v>
      </c>
      <c r="E12" s="92">
        <f t="shared" si="1"/>
        <v>0</v>
      </c>
      <c r="F12" s="92">
        <f t="shared" si="2"/>
        <v>0</v>
      </c>
    </row>
    <row r="13" spans="1:6" s="23" customFormat="1" ht="22.5" customHeight="1">
      <c r="A13" s="91"/>
      <c r="B13" s="92"/>
      <c r="C13" s="91" t="s">
        <v>21</v>
      </c>
      <c r="D13" s="92">
        <f t="shared" si="0"/>
        <v>0</v>
      </c>
      <c r="E13" s="92">
        <f t="shared" si="1"/>
        <v>0</v>
      </c>
      <c r="F13" s="92">
        <f t="shared" si="2"/>
        <v>0</v>
      </c>
    </row>
    <row r="14" spans="1:6" s="23" customFormat="1" ht="22.5" customHeight="1">
      <c r="A14" s="91"/>
      <c r="B14" s="92"/>
      <c r="C14" s="91" t="s">
        <v>22</v>
      </c>
      <c r="D14" s="92">
        <f t="shared" si="0"/>
        <v>0</v>
      </c>
      <c r="E14" s="92">
        <f t="shared" si="1"/>
        <v>0</v>
      </c>
      <c r="F14" s="92">
        <f t="shared" si="2"/>
        <v>0</v>
      </c>
    </row>
    <row r="15" spans="1:6" s="23" customFormat="1" ht="22.5" customHeight="1">
      <c r="A15" s="91"/>
      <c r="B15" s="92"/>
      <c r="C15" s="91" t="s">
        <v>23</v>
      </c>
      <c r="D15" s="92">
        <f t="shared" si="0"/>
        <v>88.99</v>
      </c>
      <c r="E15" s="92">
        <v>88.99</v>
      </c>
      <c r="F15" s="92">
        <v>0</v>
      </c>
    </row>
    <row r="16" spans="1:6" s="23" customFormat="1" ht="22.5" customHeight="1">
      <c r="A16" s="91"/>
      <c r="B16" s="92"/>
      <c r="C16" s="91" t="s">
        <v>24</v>
      </c>
      <c r="D16" s="92">
        <f t="shared" si="0"/>
        <v>41.72</v>
      </c>
      <c r="E16" s="92">
        <v>41.72</v>
      </c>
      <c r="F16" s="92">
        <v>0</v>
      </c>
    </row>
    <row r="17" spans="1:6" s="23" customFormat="1" ht="22.5" customHeight="1">
      <c r="A17" s="91"/>
      <c r="B17" s="92"/>
      <c r="C17" s="91" t="s">
        <v>25</v>
      </c>
      <c r="D17" s="92">
        <f t="shared" si="0"/>
        <v>0</v>
      </c>
      <c r="E17" s="92">
        <f aca="true" t="shared" si="3" ref="E17:E24">F17+G17</f>
        <v>0</v>
      </c>
      <c r="F17" s="92">
        <f aca="true" t="shared" si="4" ref="F17:F24">G17+H17</f>
        <v>0</v>
      </c>
    </row>
    <row r="18" spans="1:6" s="23" customFormat="1" ht="22.5" customHeight="1">
      <c r="A18" s="91"/>
      <c r="B18" s="92"/>
      <c r="C18" s="91" t="s">
        <v>26</v>
      </c>
      <c r="D18" s="92">
        <f t="shared" si="0"/>
        <v>0</v>
      </c>
      <c r="E18" s="92">
        <f t="shared" si="3"/>
        <v>0</v>
      </c>
      <c r="F18" s="92">
        <f t="shared" si="4"/>
        <v>0</v>
      </c>
    </row>
    <row r="19" spans="1:6" s="23" customFormat="1" ht="22.5" customHeight="1">
      <c r="A19" s="91"/>
      <c r="B19" s="92"/>
      <c r="C19" s="91" t="s">
        <v>27</v>
      </c>
      <c r="D19" s="92">
        <f t="shared" si="0"/>
        <v>0</v>
      </c>
      <c r="E19" s="92">
        <f t="shared" si="3"/>
        <v>0</v>
      </c>
      <c r="F19" s="92">
        <f t="shared" si="4"/>
        <v>0</v>
      </c>
    </row>
    <row r="20" spans="1:6" s="23" customFormat="1" ht="22.5" customHeight="1">
      <c r="A20" s="91"/>
      <c r="B20" s="92"/>
      <c r="C20" s="91" t="s">
        <v>28</v>
      </c>
      <c r="D20" s="92">
        <f t="shared" si="0"/>
        <v>0</v>
      </c>
      <c r="E20" s="92">
        <f t="shared" si="3"/>
        <v>0</v>
      </c>
      <c r="F20" s="92">
        <f t="shared" si="4"/>
        <v>0</v>
      </c>
    </row>
    <row r="21" spans="1:6" s="23" customFormat="1" ht="22.5" customHeight="1">
      <c r="A21" s="91"/>
      <c r="B21" s="92"/>
      <c r="C21" s="91" t="s">
        <v>29</v>
      </c>
      <c r="D21" s="92">
        <f t="shared" si="0"/>
        <v>0</v>
      </c>
      <c r="E21" s="92">
        <f t="shared" si="3"/>
        <v>0</v>
      </c>
      <c r="F21" s="92">
        <f t="shared" si="4"/>
        <v>0</v>
      </c>
    </row>
    <row r="22" spans="1:6" s="23" customFormat="1" ht="22.5" customHeight="1">
      <c r="A22" s="91"/>
      <c r="B22" s="92"/>
      <c r="C22" s="91" t="s">
        <v>30</v>
      </c>
      <c r="D22" s="92">
        <f t="shared" si="0"/>
        <v>0</v>
      </c>
      <c r="E22" s="92">
        <f t="shared" si="3"/>
        <v>0</v>
      </c>
      <c r="F22" s="92">
        <f t="shared" si="4"/>
        <v>0</v>
      </c>
    </row>
    <row r="23" spans="1:6" s="23" customFormat="1" ht="22.5" customHeight="1">
      <c r="A23" s="91"/>
      <c r="B23" s="92"/>
      <c r="C23" s="91" t="s">
        <v>31</v>
      </c>
      <c r="D23" s="92">
        <f t="shared" si="0"/>
        <v>0</v>
      </c>
      <c r="E23" s="92">
        <f t="shared" si="3"/>
        <v>0</v>
      </c>
      <c r="F23" s="92">
        <f t="shared" si="4"/>
        <v>0</v>
      </c>
    </row>
    <row r="24" spans="1:6" s="23" customFormat="1" ht="22.5" customHeight="1">
      <c r="A24" s="91"/>
      <c r="B24" s="92"/>
      <c r="C24" s="91" t="s">
        <v>32</v>
      </c>
      <c r="D24" s="92">
        <f t="shared" si="0"/>
        <v>0</v>
      </c>
      <c r="E24" s="92">
        <f t="shared" si="3"/>
        <v>0</v>
      </c>
      <c r="F24" s="92">
        <f t="shared" si="4"/>
        <v>0</v>
      </c>
    </row>
    <row r="25" spans="1:6" s="23" customFormat="1" ht="22.5" customHeight="1">
      <c r="A25" s="91"/>
      <c r="B25" s="92"/>
      <c r="C25" s="91" t="s">
        <v>33</v>
      </c>
      <c r="D25" s="92">
        <f t="shared" si="0"/>
        <v>68.48</v>
      </c>
      <c r="E25" s="92">
        <v>68.48</v>
      </c>
      <c r="F25" s="92">
        <v>0</v>
      </c>
    </row>
    <row r="26" spans="1:6" s="23" customFormat="1" ht="22.5" customHeight="1">
      <c r="A26" s="91"/>
      <c r="B26" s="92"/>
      <c r="C26" s="91" t="s">
        <v>34</v>
      </c>
      <c r="D26" s="92">
        <f t="shared" si="0"/>
        <v>0</v>
      </c>
      <c r="E26" s="92">
        <f>F26+G26</f>
        <v>0</v>
      </c>
      <c r="F26" s="92">
        <f>G26+H26</f>
        <v>0</v>
      </c>
    </row>
    <row r="27" spans="1:6" s="23" customFormat="1" ht="22.5" customHeight="1">
      <c r="A27" s="91"/>
      <c r="B27" s="92"/>
      <c r="C27" s="93" t="s">
        <v>35</v>
      </c>
      <c r="D27" s="92">
        <f t="shared" si="0"/>
        <v>0</v>
      </c>
      <c r="E27" s="92">
        <f>F27+G27</f>
        <v>0</v>
      </c>
      <c r="F27" s="92">
        <f>G27+H27</f>
        <v>0</v>
      </c>
    </row>
    <row r="28" spans="1:6" s="23" customFormat="1" ht="22.5" customHeight="1">
      <c r="A28" s="91"/>
      <c r="B28" s="92"/>
      <c r="C28" s="91" t="s">
        <v>36</v>
      </c>
      <c r="D28" s="92">
        <f t="shared" si="0"/>
        <v>0</v>
      </c>
      <c r="E28" s="92">
        <f>F28+G28</f>
        <v>0</v>
      </c>
      <c r="F28" s="92">
        <f>G28+H28</f>
        <v>0</v>
      </c>
    </row>
    <row r="29" spans="1:6" s="23" customFormat="1" ht="22.5" customHeight="1">
      <c r="A29" s="87" t="s">
        <v>37</v>
      </c>
      <c r="B29" s="94">
        <f>B7</f>
        <v>866.5</v>
      </c>
      <c r="C29" s="95" t="s">
        <v>38</v>
      </c>
      <c r="D29" s="96">
        <f>D7</f>
        <v>866.5</v>
      </c>
      <c r="E29" s="96">
        <f>E7</f>
        <v>866.5</v>
      </c>
      <c r="F29" s="96">
        <f>F7</f>
        <v>0</v>
      </c>
    </row>
    <row r="30" spans="1:6" s="23" customFormat="1" ht="22.5" customHeight="1">
      <c r="A30" s="97" t="s">
        <v>39</v>
      </c>
      <c r="B30" s="98">
        <f>SUM(B31:B32)</f>
        <v>0</v>
      </c>
      <c r="C30" s="97" t="s">
        <v>40</v>
      </c>
      <c r="D30" s="98">
        <f>SUM(D31:D32)</f>
        <v>0</v>
      </c>
      <c r="E30" s="98">
        <f>SUM(E31:E32)</f>
        <v>0</v>
      </c>
      <c r="F30" s="98">
        <f>SUM(F31:F32)</f>
        <v>0</v>
      </c>
    </row>
    <row r="31" spans="1:6" s="23" customFormat="1" ht="22.5" customHeight="1">
      <c r="A31" s="91" t="s">
        <v>14</v>
      </c>
      <c r="B31" s="92">
        <v>0</v>
      </c>
      <c r="C31" s="91" t="s">
        <v>14</v>
      </c>
      <c r="D31" s="92">
        <f>E31+F31</f>
        <v>0</v>
      </c>
      <c r="E31" s="99">
        <v>0</v>
      </c>
      <c r="F31" s="99">
        <v>0</v>
      </c>
    </row>
    <row r="32" spans="1:6" s="23" customFormat="1" ht="22.5" customHeight="1">
      <c r="A32" s="91" t="s">
        <v>16</v>
      </c>
      <c r="B32" s="92">
        <v>0</v>
      </c>
      <c r="C32" s="100" t="s">
        <v>16</v>
      </c>
      <c r="D32" s="101">
        <f>E32+F32</f>
        <v>0</v>
      </c>
      <c r="E32" s="102">
        <v>0</v>
      </c>
      <c r="F32" s="102">
        <v>0</v>
      </c>
    </row>
    <row r="33" spans="1:6" s="23" customFormat="1" ht="22.5" customHeight="1">
      <c r="A33" s="87" t="s">
        <v>41</v>
      </c>
      <c r="B33" s="94">
        <f>B29+B30</f>
        <v>866.5</v>
      </c>
      <c r="C33" s="95" t="s">
        <v>42</v>
      </c>
      <c r="D33" s="94">
        <f>D29+D30</f>
        <v>866.5</v>
      </c>
      <c r="E33" s="96">
        <f>E29+E30</f>
        <v>866.5</v>
      </c>
      <c r="F33" s="96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2.50390625" style="43" customWidth="1"/>
    <col min="2" max="2" width="31.75390625" style="43" customWidth="1"/>
    <col min="3" max="11" width="10.50390625" style="56" customWidth="1"/>
    <col min="12" max="12" width="10.00390625" style="56" customWidth="1"/>
    <col min="13" max="16384" width="9.00390625" style="27" customWidth="1"/>
  </cols>
  <sheetData>
    <row r="1" ht="29.25" customHeight="1">
      <c r="A1" s="43" t="s">
        <v>43</v>
      </c>
    </row>
    <row r="2" spans="1:12" s="22" customFormat="1" ht="31.5" customHeight="1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76" customFormat="1" ht="31.5" customHeight="1">
      <c r="A3" s="78"/>
      <c r="B3" s="78"/>
      <c r="C3" s="79"/>
      <c r="D3" s="80"/>
      <c r="E3" s="78"/>
      <c r="F3" s="79"/>
      <c r="G3" s="79"/>
      <c r="H3" s="79"/>
      <c r="I3" s="79"/>
      <c r="J3" s="79"/>
      <c r="K3" s="79"/>
      <c r="L3" s="79" t="s">
        <v>3</v>
      </c>
    </row>
    <row r="4" spans="1:12" s="24" customFormat="1" ht="30" customHeight="1">
      <c r="A4" s="113" t="s">
        <v>45</v>
      </c>
      <c r="B4" s="113"/>
      <c r="C4" s="113" t="s">
        <v>46</v>
      </c>
      <c r="D4" s="114" t="s">
        <v>47</v>
      </c>
      <c r="E4" s="115"/>
      <c r="F4" s="115"/>
      <c r="G4" s="115"/>
      <c r="H4" s="114" t="s">
        <v>48</v>
      </c>
      <c r="I4" s="115"/>
      <c r="J4" s="115"/>
      <c r="K4" s="115"/>
      <c r="L4" s="116" t="s">
        <v>49</v>
      </c>
    </row>
    <row r="5" spans="1:12" s="24" customFormat="1" ht="58.5" customHeight="1">
      <c r="A5" s="81" t="s">
        <v>50</v>
      </c>
      <c r="B5" s="81" t="s">
        <v>51</v>
      </c>
      <c r="C5" s="113"/>
      <c r="D5" s="83" t="s">
        <v>9</v>
      </c>
      <c r="E5" s="82" t="s">
        <v>52</v>
      </c>
      <c r="F5" s="82" t="s">
        <v>53</v>
      </c>
      <c r="G5" s="83" t="s">
        <v>54</v>
      </c>
      <c r="H5" s="83" t="s">
        <v>9</v>
      </c>
      <c r="I5" s="82" t="s">
        <v>52</v>
      </c>
      <c r="J5" s="83" t="s">
        <v>53</v>
      </c>
      <c r="K5" s="83" t="s">
        <v>54</v>
      </c>
      <c r="L5" s="117"/>
    </row>
    <row r="6" spans="1:12" s="77" customFormat="1" ht="30.75" customHeight="1">
      <c r="A6" s="74" t="s">
        <v>55</v>
      </c>
      <c r="B6" s="74" t="s">
        <v>56</v>
      </c>
      <c r="C6" s="58">
        <f>D6+H6+L6</f>
        <v>866.5</v>
      </c>
      <c r="D6" s="58">
        <f>SUM(E7:G7)</f>
        <v>866.5</v>
      </c>
      <c r="E6" s="58">
        <v>866.5</v>
      </c>
      <c r="F6" s="58">
        <f>SUM(F7:F19)</f>
        <v>0</v>
      </c>
      <c r="G6" s="58">
        <f aca="true" t="shared" si="0" ref="G6:L6">SUM(G7:G19)</f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</row>
    <row r="7" spans="1:12" s="23" customFormat="1" ht="24.75" customHeight="1">
      <c r="A7" s="74" t="s">
        <v>57</v>
      </c>
      <c r="B7" s="74" t="s">
        <v>58</v>
      </c>
      <c r="C7" s="58">
        <f aca="true" t="shared" si="1" ref="C7:C25">D7+H7+L7</f>
        <v>866.5</v>
      </c>
      <c r="D7" s="58">
        <f>SUM(E8:G8)</f>
        <v>866.5</v>
      </c>
      <c r="E7" s="58">
        <v>866.5</v>
      </c>
      <c r="F7" s="58">
        <v>0</v>
      </c>
      <c r="G7" s="58">
        <v>0</v>
      </c>
      <c r="H7" s="58">
        <f>SUM(I7:K7)</f>
        <v>0</v>
      </c>
      <c r="I7" s="58">
        <v>0</v>
      </c>
      <c r="J7" s="58">
        <v>0</v>
      </c>
      <c r="K7" s="58">
        <v>0</v>
      </c>
      <c r="L7" s="58">
        <v>0</v>
      </c>
    </row>
    <row r="8" spans="1:12" s="23" customFormat="1" ht="24.75" customHeight="1">
      <c r="A8" s="74" t="s">
        <v>59</v>
      </c>
      <c r="B8" s="74" t="s">
        <v>60</v>
      </c>
      <c r="C8" s="58">
        <f t="shared" si="1"/>
        <v>667.31</v>
      </c>
      <c r="D8" s="58">
        <f>SUM(E9:G9)</f>
        <v>667.31</v>
      </c>
      <c r="E8" s="58">
        <v>866.5</v>
      </c>
      <c r="F8" s="58">
        <v>0</v>
      </c>
      <c r="G8" s="58">
        <v>0</v>
      </c>
      <c r="H8" s="58">
        <f aca="true" t="shared" si="2" ref="H8:H25">SUM(I8:K8)</f>
        <v>0</v>
      </c>
      <c r="I8" s="58">
        <v>0</v>
      </c>
      <c r="J8" s="58">
        <v>0</v>
      </c>
      <c r="K8" s="58">
        <v>0</v>
      </c>
      <c r="L8" s="58">
        <v>0</v>
      </c>
    </row>
    <row r="9" spans="1:12" s="23" customFormat="1" ht="24.75" customHeight="1">
      <c r="A9" s="74" t="s">
        <v>61</v>
      </c>
      <c r="B9" s="74" t="s">
        <v>62</v>
      </c>
      <c r="C9" s="58">
        <f t="shared" si="1"/>
        <v>667.31</v>
      </c>
      <c r="D9" s="58">
        <f>SUM(E10:G10)</f>
        <v>667.31</v>
      </c>
      <c r="E9" s="58">
        <v>667.31</v>
      </c>
      <c r="F9" s="58">
        <v>0</v>
      </c>
      <c r="G9" s="58">
        <v>0</v>
      </c>
      <c r="H9" s="58">
        <f t="shared" si="2"/>
        <v>0</v>
      </c>
      <c r="I9" s="58">
        <v>0</v>
      </c>
      <c r="J9" s="58">
        <v>0</v>
      </c>
      <c r="K9" s="58">
        <v>0</v>
      </c>
      <c r="L9" s="58">
        <v>0</v>
      </c>
    </row>
    <row r="10" spans="1:12" s="23" customFormat="1" ht="24.75" customHeight="1">
      <c r="A10" s="74" t="s">
        <v>63</v>
      </c>
      <c r="B10" s="74" t="s">
        <v>64</v>
      </c>
      <c r="C10" s="58">
        <f t="shared" si="1"/>
        <v>667.31</v>
      </c>
      <c r="D10" s="58">
        <f>SUM(E10:G10)</f>
        <v>667.31</v>
      </c>
      <c r="E10" s="58">
        <v>667.31</v>
      </c>
      <c r="F10" s="58">
        <v>0</v>
      </c>
      <c r="G10" s="58">
        <v>0</v>
      </c>
      <c r="H10" s="58">
        <f t="shared" si="2"/>
        <v>0</v>
      </c>
      <c r="I10" s="58">
        <v>0</v>
      </c>
      <c r="J10" s="58">
        <v>0</v>
      </c>
      <c r="K10" s="58">
        <v>0</v>
      </c>
      <c r="L10" s="58">
        <v>0</v>
      </c>
    </row>
    <row r="11" spans="1:12" s="23" customFormat="1" ht="24.75" customHeight="1">
      <c r="A11" s="75" t="s">
        <v>65</v>
      </c>
      <c r="B11" s="75" t="s">
        <v>66</v>
      </c>
      <c r="C11" s="58">
        <f t="shared" si="1"/>
        <v>613.31</v>
      </c>
      <c r="D11" s="58">
        <f>SUM(E11:G11)</f>
        <v>613.31</v>
      </c>
      <c r="E11" s="58">
        <v>613.31</v>
      </c>
      <c r="F11" s="58">
        <v>0</v>
      </c>
      <c r="G11" s="58">
        <v>0</v>
      </c>
      <c r="H11" s="58">
        <f t="shared" si="2"/>
        <v>0</v>
      </c>
      <c r="I11" s="58">
        <v>0</v>
      </c>
      <c r="J11" s="58">
        <v>0</v>
      </c>
      <c r="K11" s="58">
        <v>0</v>
      </c>
      <c r="L11" s="58">
        <v>0</v>
      </c>
    </row>
    <row r="12" spans="1:12" s="23" customFormat="1" ht="24.75" customHeight="1">
      <c r="A12" s="75" t="s">
        <v>67</v>
      </c>
      <c r="B12" s="75" t="s">
        <v>68</v>
      </c>
      <c r="C12" s="58">
        <f t="shared" si="1"/>
        <v>54</v>
      </c>
      <c r="D12" s="58">
        <f>SUM(E12:G12)</f>
        <v>54</v>
      </c>
      <c r="E12" s="58">
        <v>54</v>
      </c>
      <c r="F12" s="58">
        <v>0</v>
      </c>
      <c r="G12" s="58">
        <v>0</v>
      </c>
      <c r="H12" s="58">
        <f t="shared" si="2"/>
        <v>0</v>
      </c>
      <c r="I12" s="58">
        <v>0</v>
      </c>
      <c r="J12" s="58">
        <v>0</v>
      </c>
      <c r="K12" s="58">
        <v>0</v>
      </c>
      <c r="L12" s="58">
        <v>0</v>
      </c>
    </row>
    <row r="13" spans="1:12" s="23" customFormat="1" ht="24.75" customHeight="1">
      <c r="A13" s="74" t="s">
        <v>69</v>
      </c>
      <c r="B13" s="74" t="s">
        <v>70</v>
      </c>
      <c r="C13" s="58">
        <f t="shared" si="1"/>
        <v>88.99</v>
      </c>
      <c r="D13" s="58">
        <f>SUM(E14:G14)</f>
        <v>88.99</v>
      </c>
      <c r="E13" s="58">
        <v>88.99</v>
      </c>
      <c r="F13" s="58">
        <v>0</v>
      </c>
      <c r="G13" s="58">
        <v>0</v>
      </c>
      <c r="H13" s="58">
        <f t="shared" si="2"/>
        <v>0</v>
      </c>
      <c r="I13" s="58">
        <v>0</v>
      </c>
      <c r="J13" s="58">
        <v>0</v>
      </c>
      <c r="K13" s="58">
        <v>0</v>
      </c>
      <c r="L13" s="58">
        <v>0</v>
      </c>
    </row>
    <row r="14" spans="1:12" s="23" customFormat="1" ht="24.75" customHeight="1">
      <c r="A14" s="74" t="s">
        <v>71</v>
      </c>
      <c r="B14" s="74" t="s">
        <v>72</v>
      </c>
      <c r="C14" s="58">
        <f t="shared" si="1"/>
        <v>88.99</v>
      </c>
      <c r="D14" s="58">
        <f>SUM(E14:G14)</f>
        <v>88.99</v>
      </c>
      <c r="E14" s="58">
        <v>88.99</v>
      </c>
      <c r="F14" s="58">
        <v>0</v>
      </c>
      <c r="G14" s="58">
        <v>0</v>
      </c>
      <c r="H14" s="58">
        <f t="shared" si="2"/>
        <v>0</v>
      </c>
      <c r="I14" s="58">
        <v>0</v>
      </c>
      <c r="J14" s="58">
        <v>0</v>
      </c>
      <c r="K14" s="58">
        <v>0</v>
      </c>
      <c r="L14" s="58">
        <v>0</v>
      </c>
    </row>
    <row r="15" spans="1:12" s="23" customFormat="1" ht="24.75" customHeight="1">
      <c r="A15" s="75" t="s">
        <v>73</v>
      </c>
      <c r="B15" s="75" t="s">
        <v>74</v>
      </c>
      <c r="C15" s="58">
        <f t="shared" si="1"/>
        <v>20.95</v>
      </c>
      <c r="D15" s="58">
        <f>SUM(E15:G15)</f>
        <v>20.95</v>
      </c>
      <c r="E15" s="58">
        <v>20.95</v>
      </c>
      <c r="F15" s="58">
        <v>0</v>
      </c>
      <c r="G15" s="58">
        <v>0</v>
      </c>
      <c r="H15" s="58">
        <f t="shared" si="2"/>
        <v>0</v>
      </c>
      <c r="I15" s="58">
        <v>0</v>
      </c>
      <c r="J15" s="58">
        <v>0</v>
      </c>
      <c r="K15" s="58">
        <v>0</v>
      </c>
      <c r="L15" s="58">
        <v>0</v>
      </c>
    </row>
    <row r="16" spans="1:12" s="23" customFormat="1" ht="24.75" customHeight="1">
      <c r="A16" s="75" t="s">
        <v>75</v>
      </c>
      <c r="B16" s="75" t="s">
        <v>76</v>
      </c>
      <c r="C16" s="58">
        <f t="shared" si="1"/>
        <v>45.36</v>
      </c>
      <c r="D16" s="58">
        <f>SUM(E16:G16)</f>
        <v>45.36</v>
      </c>
      <c r="E16" s="58">
        <v>45.36</v>
      </c>
      <c r="F16" s="58">
        <v>0</v>
      </c>
      <c r="G16" s="58">
        <v>0</v>
      </c>
      <c r="H16" s="58">
        <f t="shared" si="2"/>
        <v>0</v>
      </c>
      <c r="I16" s="58">
        <v>0</v>
      </c>
      <c r="J16" s="58">
        <v>0</v>
      </c>
      <c r="K16" s="58">
        <v>0</v>
      </c>
      <c r="L16" s="58">
        <v>0</v>
      </c>
    </row>
    <row r="17" spans="1:12" s="23" customFormat="1" ht="24.75" customHeight="1">
      <c r="A17" s="75" t="s">
        <v>77</v>
      </c>
      <c r="B17" s="75" t="s">
        <v>78</v>
      </c>
      <c r="C17" s="58">
        <f t="shared" si="1"/>
        <v>22.68</v>
      </c>
      <c r="D17" s="58">
        <f>SUM(E17:G17)</f>
        <v>22.68</v>
      </c>
      <c r="E17" s="58">
        <v>22.68</v>
      </c>
      <c r="F17" s="58">
        <v>0</v>
      </c>
      <c r="G17" s="58">
        <v>0</v>
      </c>
      <c r="H17" s="58">
        <f t="shared" si="2"/>
        <v>0</v>
      </c>
      <c r="I17" s="58">
        <v>0</v>
      </c>
      <c r="J17" s="58">
        <v>0</v>
      </c>
      <c r="K17" s="58">
        <v>0</v>
      </c>
      <c r="L17" s="58">
        <v>0</v>
      </c>
    </row>
    <row r="18" spans="1:12" s="23" customFormat="1" ht="24.75" customHeight="1">
      <c r="A18" s="74" t="s">
        <v>79</v>
      </c>
      <c r="B18" s="74" t="s">
        <v>80</v>
      </c>
      <c r="C18" s="58">
        <f t="shared" si="1"/>
        <v>41.72</v>
      </c>
      <c r="D18" s="58">
        <f>SUM(E19:G19)</f>
        <v>41.72</v>
      </c>
      <c r="E18" s="58">
        <v>41.72</v>
      </c>
      <c r="F18" s="58">
        <v>0</v>
      </c>
      <c r="G18" s="58">
        <v>0</v>
      </c>
      <c r="H18" s="58">
        <f t="shared" si="2"/>
        <v>0</v>
      </c>
      <c r="I18" s="58">
        <v>0</v>
      </c>
      <c r="J18" s="58">
        <v>0</v>
      </c>
      <c r="K18" s="58">
        <v>0</v>
      </c>
      <c r="L18" s="58">
        <v>0</v>
      </c>
    </row>
    <row r="19" spans="1:12" s="23" customFormat="1" ht="24.75" customHeight="1">
      <c r="A19" s="151" t="s">
        <v>81</v>
      </c>
      <c r="B19" s="151" t="s">
        <v>82</v>
      </c>
      <c r="C19" s="152">
        <f t="shared" si="1"/>
        <v>41.72</v>
      </c>
      <c r="D19" s="152">
        <f>SUM(E19:G19)</f>
        <v>41.72</v>
      </c>
      <c r="E19" s="152">
        <v>41.72</v>
      </c>
      <c r="F19" s="152">
        <v>0</v>
      </c>
      <c r="G19" s="152">
        <v>0</v>
      </c>
      <c r="H19" s="152">
        <f t="shared" si="2"/>
        <v>0</v>
      </c>
      <c r="I19" s="152">
        <v>0</v>
      </c>
      <c r="J19" s="152">
        <v>0</v>
      </c>
      <c r="K19" s="152">
        <v>0</v>
      </c>
      <c r="L19" s="152">
        <v>0</v>
      </c>
    </row>
    <row r="20" spans="1:12" s="23" customFormat="1" ht="24.75" customHeight="1">
      <c r="A20" s="153" t="s">
        <v>83</v>
      </c>
      <c r="B20" s="153" t="s">
        <v>84</v>
      </c>
      <c r="C20" s="58">
        <f t="shared" si="1"/>
        <v>24.95</v>
      </c>
      <c r="D20" s="58">
        <f>SUM(E20:G20)</f>
        <v>24.95</v>
      </c>
      <c r="E20" s="58">
        <v>24.95</v>
      </c>
      <c r="F20" s="58">
        <v>0</v>
      </c>
      <c r="G20" s="58">
        <v>0</v>
      </c>
      <c r="H20" s="58">
        <f t="shared" si="2"/>
        <v>0</v>
      </c>
      <c r="I20" s="58">
        <v>0</v>
      </c>
      <c r="J20" s="58">
        <v>0</v>
      </c>
      <c r="K20" s="58">
        <v>0</v>
      </c>
      <c r="L20" s="58">
        <v>0</v>
      </c>
    </row>
    <row r="21" spans="1:12" s="23" customFormat="1" ht="24.75" customHeight="1">
      <c r="A21" s="153" t="s">
        <v>85</v>
      </c>
      <c r="B21" s="153" t="s">
        <v>86</v>
      </c>
      <c r="C21" s="58">
        <f t="shared" si="1"/>
        <v>16.77</v>
      </c>
      <c r="D21" s="58">
        <f>SUM(E21:G21)</f>
        <v>16.77</v>
      </c>
      <c r="E21" s="58">
        <v>16.77</v>
      </c>
      <c r="F21" s="58">
        <v>0</v>
      </c>
      <c r="G21" s="58">
        <v>0</v>
      </c>
      <c r="H21" s="58">
        <f t="shared" si="2"/>
        <v>0</v>
      </c>
      <c r="I21" s="58">
        <v>0</v>
      </c>
      <c r="J21" s="58">
        <v>0</v>
      </c>
      <c r="K21" s="58">
        <v>0</v>
      </c>
      <c r="L21" s="58">
        <v>0</v>
      </c>
    </row>
    <row r="22" spans="1:12" s="23" customFormat="1" ht="24.75" customHeight="1">
      <c r="A22" s="154" t="s">
        <v>87</v>
      </c>
      <c r="B22" s="154" t="s">
        <v>88</v>
      </c>
      <c r="C22" s="58">
        <f t="shared" si="1"/>
        <v>68.48</v>
      </c>
      <c r="D22" s="58">
        <f>SUM(E23:G23)</f>
        <v>68.48</v>
      </c>
      <c r="E22" s="58">
        <v>68.48</v>
      </c>
      <c r="F22" s="58">
        <v>0</v>
      </c>
      <c r="G22" s="58">
        <v>0</v>
      </c>
      <c r="H22" s="58">
        <f t="shared" si="2"/>
        <v>0</v>
      </c>
      <c r="I22" s="58">
        <v>0</v>
      </c>
      <c r="J22" s="58">
        <v>0</v>
      </c>
      <c r="K22" s="58">
        <v>0</v>
      </c>
      <c r="L22" s="58">
        <v>0</v>
      </c>
    </row>
    <row r="23" spans="1:12" s="23" customFormat="1" ht="24.75" customHeight="1">
      <c r="A23" s="154" t="s">
        <v>89</v>
      </c>
      <c r="B23" s="154" t="s">
        <v>90</v>
      </c>
      <c r="C23" s="58">
        <f t="shared" si="1"/>
        <v>68.48</v>
      </c>
      <c r="D23" s="58">
        <f>SUM(E23:G23)</f>
        <v>68.48</v>
      </c>
      <c r="E23" s="58">
        <v>68.48</v>
      </c>
      <c r="F23" s="58">
        <v>0</v>
      </c>
      <c r="G23" s="58">
        <v>0</v>
      </c>
      <c r="H23" s="58">
        <f t="shared" si="2"/>
        <v>0</v>
      </c>
      <c r="I23" s="58">
        <v>0</v>
      </c>
      <c r="J23" s="58">
        <v>0</v>
      </c>
      <c r="K23" s="58">
        <v>0</v>
      </c>
      <c r="L23" s="58">
        <v>0</v>
      </c>
    </row>
    <row r="24" spans="1:12" s="23" customFormat="1" ht="24.75" customHeight="1">
      <c r="A24" s="153" t="s">
        <v>91</v>
      </c>
      <c r="B24" s="153" t="s">
        <v>92</v>
      </c>
      <c r="C24" s="58">
        <f t="shared" si="1"/>
        <v>38.51</v>
      </c>
      <c r="D24" s="58">
        <f>SUM(E24:G24)</f>
        <v>38.51</v>
      </c>
      <c r="E24" s="58">
        <v>38.51</v>
      </c>
      <c r="F24" s="58">
        <v>0</v>
      </c>
      <c r="G24" s="58">
        <v>0</v>
      </c>
      <c r="H24" s="58">
        <f t="shared" si="2"/>
        <v>0</v>
      </c>
      <c r="I24" s="58">
        <v>0</v>
      </c>
      <c r="J24" s="58">
        <v>0</v>
      </c>
      <c r="K24" s="58">
        <v>0</v>
      </c>
      <c r="L24" s="58">
        <v>0</v>
      </c>
    </row>
    <row r="25" spans="1:12" s="23" customFormat="1" ht="24.75" customHeight="1">
      <c r="A25" s="153" t="s">
        <v>93</v>
      </c>
      <c r="B25" s="153" t="s">
        <v>94</v>
      </c>
      <c r="C25" s="58">
        <f t="shared" si="1"/>
        <v>29.97</v>
      </c>
      <c r="D25" s="58">
        <f>SUM(E25:G25)</f>
        <v>29.97</v>
      </c>
      <c r="E25" s="58">
        <v>29.97</v>
      </c>
      <c r="F25" s="58">
        <v>0</v>
      </c>
      <c r="G25" s="58">
        <v>0</v>
      </c>
      <c r="H25" s="58">
        <f t="shared" si="2"/>
        <v>0</v>
      </c>
      <c r="I25" s="58">
        <v>0</v>
      </c>
      <c r="J25" s="58">
        <v>0</v>
      </c>
      <c r="K25" s="58">
        <v>0</v>
      </c>
      <c r="L25" s="58">
        <v>0</v>
      </c>
    </row>
  </sheetData>
  <sheetProtection/>
  <mergeCells count="6">
    <mergeCell ref="A2:L2"/>
    <mergeCell ref="A4:B4"/>
    <mergeCell ref="D4:G4"/>
    <mergeCell ref="H4:K4"/>
    <mergeCell ref="C4:C5"/>
    <mergeCell ref="L4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0" sqref="A10:IV10"/>
    </sheetView>
  </sheetViews>
  <sheetFormatPr defaultColWidth="9.00390625" defaultRowHeight="14.25"/>
  <cols>
    <col min="1" max="1" width="15.625" style="66" customWidth="1"/>
    <col min="2" max="2" width="30.875" style="66" customWidth="1"/>
    <col min="3" max="7" width="15.00390625" style="67" customWidth="1"/>
    <col min="8" max="8" width="15.00390625" style="68" customWidth="1"/>
    <col min="9" max="16384" width="9.00390625" style="69" customWidth="1"/>
  </cols>
  <sheetData>
    <row r="1" ht="24.75" customHeight="1">
      <c r="A1" s="66" t="s">
        <v>95</v>
      </c>
    </row>
    <row r="2" spans="1:8" s="62" customFormat="1" ht="22.5" customHeight="1">
      <c r="A2" s="118" t="s">
        <v>96</v>
      </c>
      <c r="B2" s="118"/>
      <c r="C2" s="118"/>
      <c r="D2" s="118"/>
      <c r="E2" s="118"/>
      <c r="F2" s="118"/>
      <c r="G2" s="118"/>
      <c r="H2" s="118"/>
    </row>
    <row r="3" ht="24" customHeight="1">
      <c r="H3" s="68" t="s">
        <v>3</v>
      </c>
    </row>
    <row r="4" spans="1:8" s="63" customFormat="1" ht="39" customHeight="1">
      <c r="A4" s="119" t="s">
        <v>45</v>
      </c>
      <c r="B4" s="119"/>
      <c r="C4" s="120" t="s">
        <v>97</v>
      </c>
      <c r="D4" s="120" t="s">
        <v>98</v>
      </c>
      <c r="E4" s="120"/>
      <c r="F4" s="120"/>
      <c r="G4" s="119" t="s">
        <v>99</v>
      </c>
      <c r="H4" s="119"/>
    </row>
    <row r="5" spans="1:8" s="63" customFormat="1" ht="31.5" customHeight="1">
      <c r="A5" s="70" t="s">
        <v>50</v>
      </c>
      <c r="B5" s="70" t="s">
        <v>51</v>
      </c>
      <c r="C5" s="120"/>
      <c r="D5" s="71" t="s">
        <v>56</v>
      </c>
      <c r="E5" s="71" t="s">
        <v>100</v>
      </c>
      <c r="F5" s="71" t="s">
        <v>101</v>
      </c>
      <c r="G5" s="71" t="s">
        <v>102</v>
      </c>
      <c r="H5" s="72" t="s">
        <v>103</v>
      </c>
    </row>
    <row r="6" spans="1:8" s="64" customFormat="1" ht="24.75" customHeight="1">
      <c r="A6" s="121" t="s">
        <v>56</v>
      </c>
      <c r="B6" s="122"/>
      <c r="C6" s="73">
        <f aca="true" t="shared" si="0" ref="C6:H6">SUM(C7+C11+C16+C20)</f>
        <v>947.85</v>
      </c>
      <c r="D6" s="73">
        <f t="shared" si="0"/>
        <v>866.5</v>
      </c>
      <c r="E6" s="73">
        <f t="shared" si="0"/>
        <v>812.5</v>
      </c>
      <c r="F6" s="73">
        <f t="shared" si="0"/>
        <v>54</v>
      </c>
      <c r="G6" s="73">
        <f t="shared" si="0"/>
        <v>-81.35000000000008</v>
      </c>
      <c r="H6" s="155">
        <f t="shared" si="0"/>
        <v>-0.28918553222734367</v>
      </c>
    </row>
    <row r="7" spans="1:8" s="65" customFormat="1" ht="24.75" customHeight="1">
      <c r="A7" s="74" t="s">
        <v>61</v>
      </c>
      <c r="B7" s="74" t="s">
        <v>62</v>
      </c>
      <c r="C7" s="58">
        <v>714.86</v>
      </c>
      <c r="D7" s="58">
        <f aca="true" t="shared" si="1" ref="D7:D23">E7+F7</f>
        <v>667.31</v>
      </c>
      <c r="E7" s="58">
        <v>613.31</v>
      </c>
      <c r="F7" s="58">
        <v>54</v>
      </c>
      <c r="G7" s="58">
        <f aca="true" t="shared" si="2" ref="G7:G23">D7-C7</f>
        <v>-47.55000000000007</v>
      </c>
      <c r="H7" s="156">
        <f aca="true" t="shared" si="3" ref="H7:H23">G7/C7</f>
        <v>-0.06651652071734335</v>
      </c>
    </row>
    <row r="8" spans="1:8" s="65" customFormat="1" ht="24.75" customHeight="1">
      <c r="A8" s="74" t="s">
        <v>63</v>
      </c>
      <c r="B8" s="74" t="s">
        <v>64</v>
      </c>
      <c r="C8" s="58">
        <v>714.86</v>
      </c>
      <c r="D8" s="58">
        <f t="shared" si="1"/>
        <v>667.31</v>
      </c>
      <c r="E8" s="58">
        <v>613.31</v>
      </c>
      <c r="F8" s="58">
        <v>54</v>
      </c>
      <c r="G8" s="58">
        <f t="shared" si="2"/>
        <v>-47.55000000000007</v>
      </c>
      <c r="H8" s="156">
        <f t="shared" si="3"/>
        <v>-0.06651652071734335</v>
      </c>
    </row>
    <row r="9" spans="1:8" s="65" customFormat="1" ht="24.75" customHeight="1">
      <c r="A9" s="75" t="s">
        <v>65</v>
      </c>
      <c r="B9" s="75" t="s">
        <v>66</v>
      </c>
      <c r="C9" s="58">
        <v>617.86</v>
      </c>
      <c r="D9" s="58">
        <f t="shared" si="1"/>
        <v>613.31</v>
      </c>
      <c r="E9" s="58">
        <v>613.31</v>
      </c>
      <c r="F9" s="58">
        <v>0</v>
      </c>
      <c r="G9" s="58">
        <f t="shared" si="2"/>
        <v>-4.550000000000068</v>
      </c>
      <c r="H9" s="156">
        <f t="shared" si="3"/>
        <v>-0.007364127795940938</v>
      </c>
    </row>
    <row r="10" spans="1:8" s="65" customFormat="1" ht="24.75" customHeight="1">
      <c r="A10" s="75" t="s">
        <v>67</v>
      </c>
      <c r="B10" s="75" t="s">
        <v>68</v>
      </c>
      <c r="C10" s="58">
        <v>97</v>
      </c>
      <c r="D10" s="58">
        <f t="shared" si="1"/>
        <v>54</v>
      </c>
      <c r="E10" s="58">
        <v>0</v>
      </c>
      <c r="F10" s="58">
        <v>54</v>
      </c>
      <c r="G10" s="58">
        <f t="shared" si="2"/>
        <v>-43</v>
      </c>
      <c r="H10" s="156">
        <f t="shared" si="3"/>
        <v>-0.44329896907216493</v>
      </c>
    </row>
    <row r="11" spans="1:8" s="65" customFormat="1" ht="24.75" customHeight="1">
      <c r="A11" s="74" t="s">
        <v>69</v>
      </c>
      <c r="B11" s="74" t="s">
        <v>70</v>
      </c>
      <c r="C11" s="58">
        <v>127.85</v>
      </c>
      <c r="D11" s="58">
        <f t="shared" si="1"/>
        <v>88.99</v>
      </c>
      <c r="E11" s="58">
        <v>88.99</v>
      </c>
      <c r="F11" s="58">
        <v>0</v>
      </c>
      <c r="G11" s="58">
        <f t="shared" si="2"/>
        <v>-38.86</v>
      </c>
      <c r="H11" s="156">
        <f t="shared" si="3"/>
        <v>-0.3039499413375049</v>
      </c>
    </row>
    <row r="12" spans="1:8" s="65" customFormat="1" ht="24.75" customHeight="1">
      <c r="A12" s="74" t="s">
        <v>71</v>
      </c>
      <c r="B12" s="74" t="s">
        <v>72</v>
      </c>
      <c r="C12" s="58">
        <v>127.85</v>
      </c>
      <c r="D12" s="58">
        <f t="shared" si="1"/>
        <v>88.99</v>
      </c>
      <c r="E12" s="58">
        <v>88.99</v>
      </c>
      <c r="F12" s="58">
        <v>0</v>
      </c>
      <c r="G12" s="58">
        <f t="shared" si="2"/>
        <v>-38.86</v>
      </c>
      <c r="H12" s="156">
        <f t="shared" si="3"/>
        <v>-0.3039499413375049</v>
      </c>
    </row>
    <row r="13" spans="1:8" s="65" customFormat="1" ht="24.75" customHeight="1">
      <c r="A13" s="75" t="s">
        <v>73</v>
      </c>
      <c r="B13" s="75" t="s">
        <v>74</v>
      </c>
      <c r="C13" s="58">
        <v>47.08</v>
      </c>
      <c r="D13" s="58">
        <f t="shared" si="1"/>
        <v>20.95</v>
      </c>
      <c r="E13" s="58">
        <v>20.95</v>
      </c>
      <c r="F13" s="58">
        <v>0</v>
      </c>
      <c r="G13" s="58">
        <f t="shared" si="2"/>
        <v>-26.13</v>
      </c>
      <c r="H13" s="156">
        <f t="shared" si="3"/>
        <v>-0.5550127442650807</v>
      </c>
    </row>
    <row r="14" spans="1:8" s="65" customFormat="1" ht="24.75" customHeight="1">
      <c r="A14" s="75" t="s">
        <v>75</v>
      </c>
      <c r="B14" s="75" t="s">
        <v>76</v>
      </c>
      <c r="C14" s="58">
        <v>47.99</v>
      </c>
      <c r="D14" s="58">
        <f t="shared" si="1"/>
        <v>45.36</v>
      </c>
      <c r="E14" s="58">
        <v>45.36</v>
      </c>
      <c r="F14" s="58">
        <v>0</v>
      </c>
      <c r="G14" s="58">
        <f t="shared" si="2"/>
        <v>-2.6300000000000026</v>
      </c>
      <c r="H14" s="156">
        <f t="shared" si="3"/>
        <v>-0.05480308397582835</v>
      </c>
    </row>
    <row r="15" spans="1:8" s="65" customFormat="1" ht="24.75" customHeight="1">
      <c r="A15" s="75" t="s">
        <v>77</v>
      </c>
      <c r="B15" s="75" t="s">
        <v>78</v>
      </c>
      <c r="C15" s="58">
        <v>32.78</v>
      </c>
      <c r="D15" s="58">
        <f t="shared" si="1"/>
        <v>22.68</v>
      </c>
      <c r="E15" s="58">
        <v>22.68</v>
      </c>
      <c r="F15" s="58">
        <v>0</v>
      </c>
      <c r="G15" s="58">
        <f t="shared" si="2"/>
        <v>-10.100000000000001</v>
      </c>
      <c r="H15" s="156">
        <f t="shared" si="3"/>
        <v>-0.30811470408785846</v>
      </c>
    </row>
    <row r="16" spans="1:8" s="65" customFormat="1" ht="24.75" customHeight="1">
      <c r="A16" s="74" t="s">
        <v>79</v>
      </c>
      <c r="B16" s="74" t="s">
        <v>80</v>
      </c>
      <c r="C16" s="58">
        <v>41.51</v>
      </c>
      <c r="D16" s="58">
        <f t="shared" si="1"/>
        <v>41.72</v>
      </c>
      <c r="E16" s="58">
        <v>41.72</v>
      </c>
      <c r="F16" s="58">
        <v>0</v>
      </c>
      <c r="G16" s="58">
        <f t="shared" si="2"/>
        <v>0.21000000000000085</v>
      </c>
      <c r="H16" s="156">
        <f t="shared" si="3"/>
        <v>0.005059021922428351</v>
      </c>
    </row>
    <row r="17" spans="1:8" s="65" customFormat="1" ht="24.75" customHeight="1">
      <c r="A17" s="74" t="s">
        <v>81</v>
      </c>
      <c r="B17" s="74" t="s">
        <v>82</v>
      </c>
      <c r="C17" s="58">
        <v>41.51</v>
      </c>
      <c r="D17" s="58">
        <f t="shared" si="1"/>
        <v>41.72</v>
      </c>
      <c r="E17" s="58">
        <v>41.72</v>
      </c>
      <c r="F17" s="58">
        <v>0</v>
      </c>
      <c r="G17" s="58">
        <f t="shared" si="2"/>
        <v>0.21000000000000085</v>
      </c>
      <c r="H17" s="156">
        <f t="shared" si="3"/>
        <v>0.005059021922428351</v>
      </c>
    </row>
    <row r="18" spans="1:8" s="65" customFormat="1" ht="24.75" customHeight="1">
      <c r="A18" s="75" t="s">
        <v>83</v>
      </c>
      <c r="B18" s="75" t="s">
        <v>84</v>
      </c>
      <c r="C18" s="58">
        <v>24.16</v>
      </c>
      <c r="D18" s="58">
        <f t="shared" si="1"/>
        <v>24.95</v>
      </c>
      <c r="E18" s="58">
        <v>24.95</v>
      </c>
      <c r="F18" s="58">
        <v>0</v>
      </c>
      <c r="G18" s="58">
        <f t="shared" si="2"/>
        <v>0.7899999999999991</v>
      </c>
      <c r="H18" s="156">
        <f t="shared" si="3"/>
        <v>0.03269867549668871</v>
      </c>
    </row>
    <row r="19" spans="1:8" s="65" customFormat="1" ht="24.75" customHeight="1">
      <c r="A19" s="75" t="s">
        <v>85</v>
      </c>
      <c r="B19" s="75" t="s">
        <v>86</v>
      </c>
      <c r="C19" s="58">
        <v>17.35</v>
      </c>
      <c r="D19" s="58">
        <f t="shared" si="1"/>
        <v>16.77</v>
      </c>
      <c r="E19" s="58">
        <v>16.77</v>
      </c>
      <c r="F19" s="58">
        <v>0</v>
      </c>
      <c r="G19" s="58">
        <f t="shared" si="2"/>
        <v>-0.5800000000000018</v>
      </c>
      <c r="H19" s="156">
        <f t="shared" si="3"/>
        <v>-0.033429394812680216</v>
      </c>
    </row>
    <row r="20" spans="1:8" s="65" customFormat="1" ht="24.75" customHeight="1">
      <c r="A20" s="74" t="s">
        <v>87</v>
      </c>
      <c r="B20" s="74" t="s">
        <v>88</v>
      </c>
      <c r="C20" s="58">
        <v>63.63</v>
      </c>
      <c r="D20" s="58">
        <f t="shared" si="1"/>
        <v>68.48</v>
      </c>
      <c r="E20" s="58">
        <v>68.48</v>
      </c>
      <c r="F20" s="58">
        <v>0</v>
      </c>
      <c r="G20" s="58">
        <f t="shared" si="2"/>
        <v>4.850000000000001</v>
      </c>
      <c r="H20" s="156">
        <f t="shared" si="3"/>
        <v>0.07622190790507624</v>
      </c>
    </row>
    <row r="21" spans="1:8" s="65" customFormat="1" ht="24.75" customHeight="1">
      <c r="A21" s="74" t="s">
        <v>89</v>
      </c>
      <c r="B21" s="74" t="s">
        <v>90</v>
      </c>
      <c r="C21" s="58">
        <v>63.63</v>
      </c>
      <c r="D21" s="58">
        <f t="shared" si="1"/>
        <v>68.48</v>
      </c>
      <c r="E21" s="58">
        <v>68.48</v>
      </c>
      <c r="F21" s="58">
        <v>0</v>
      </c>
      <c r="G21" s="58">
        <f t="shared" si="2"/>
        <v>4.850000000000001</v>
      </c>
      <c r="H21" s="156">
        <f t="shared" si="3"/>
        <v>0.07622190790507624</v>
      </c>
    </row>
    <row r="22" spans="1:8" s="65" customFormat="1" ht="24.75" customHeight="1">
      <c r="A22" s="75" t="s">
        <v>91</v>
      </c>
      <c r="B22" s="75" t="s">
        <v>92</v>
      </c>
      <c r="C22" s="58">
        <v>41.04</v>
      </c>
      <c r="D22" s="58">
        <f t="shared" si="1"/>
        <v>38.51</v>
      </c>
      <c r="E22" s="58">
        <v>38.51</v>
      </c>
      <c r="F22" s="58">
        <v>0</v>
      </c>
      <c r="G22" s="58">
        <f t="shared" si="2"/>
        <v>-2.530000000000001</v>
      </c>
      <c r="H22" s="156">
        <f t="shared" si="3"/>
        <v>-0.061647173489278784</v>
      </c>
    </row>
    <row r="23" spans="1:8" s="65" customFormat="1" ht="24.75" customHeight="1">
      <c r="A23" s="75" t="s">
        <v>93</v>
      </c>
      <c r="B23" s="75" t="s">
        <v>94</v>
      </c>
      <c r="C23" s="58">
        <v>22.59</v>
      </c>
      <c r="D23" s="58">
        <f t="shared" si="1"/>
        <v>29.97</v>
      </c>
      <c r="E23" s="58">
        <v>29.97</v>
      </c>
      <c r="F23" s="58">
        <v>0</v>
      </c>
      <c r="G23" s="58">
        <f t="shared" si="2"/>
        <v>7.379999999999999</v>
      </c>
      <c r="H23" s="156">
        <f t="shared" si="3"/>
        <v>0.3266932270916334</v>
      </c>
    </row>
    <row r="24" spans="1:8" s="65" customFormat="1" ht="24.75" customHeight="1">
      <c r="A24"/>
      <c r="B24"/>
      <c r="C24"/>
      <c r="D24"/>
      <c r="E24"/>
      <c r="F24"/>
      <c r="G24"/>
      <c r="H24" s="157"/>
    </row>
    <row r="25" spans="1:8" s="65" customFormat="1" ht="24.75" customHeight="1">
      <c r="A25"/>
      <c r="B25"/>
      <c r="C25"/>
      <c r="D25"/>
      <c r="E25"/>
      <c r="F25"/>
      <c r="G25"/>
      <c r="H25" s="157"/>
    </row>
    <row r="26" spans="1:8" s="65" customFormat="1" ht="24.75" customHeight="1">
      <c r="A26"/>
      <c r="B26"/>
      <c r="C26"/>
      <c r="D26"/>
      <c r="E26"/>
      <c r="F26"/>
      <c r="G26"/>
      <c r="H26" s="157"/>
    </row>
    <row r="27" spans="1:8" s="65" customFormat="1" ht="24.75" customHeight="1">
      <c r="A27"/>
      <c r="B27"/>
      <c r="C27"/>
      <c r="D27"/>
      <c r="E27"/>
      <c r="F27"/>
      <c r="G27"/>
      <c r="H27" s="157"/>
    </row>
    <row r="28" spans="1:8" s="65" customFormat="1" ht="24.75" customHeight="1">
      <c r="A28"/>
      <c r="B28"/>
      <c r="C28"/>
      <c r="D28"/>
      <c r="E28"/>
      <c r="F28"/>
      <c r="G28"/>
      <c r="H28" s="157"/>
    </row>
    <row r="29" spans="1:8" s="65" customFormat="1" ht="24.75" customHeight="1">
      <c r="A29"/>
      <c r="B29"/>
      <c r="C29"/>
      <c r="D29"/>
      <c r="E29"/>
      <c r="F29"/>
      <c r="G29"/>
      <c r="H29" s="157"/>
    </row>
    <row r="30" spans="1:8" s="65" customFormat="1" ht="24.75" customHeight="1">
      <c r="A30"/>
      <c r="B30"/>
      <c r="C30"/>
      <c r="D30"/>
      <c r="E30"/>
      <c r="F30"/>
      <c r="G30"/>
      <c r="H30" s="157"/>
    </row>
    <row r="31" spans="1:8" s="65" customFormat="1" ht="24.75" customHeight="1">
      <c r="A31"/>
      <c r="B31"/>
      <c r="C31"/>
      <c r="D31"/>
      <c r="E31"/>
      <c r="F31"/>
      <c r="G31"/>
      <c r="H31" s="157"/>
    </row>
    <row r="32" spans="1:8" s="65" customFormat="1" ht="24.75" customHeight="1">
      <c r="A32"/>
      <c r="B32"/>
      <c r="C32"/>
      <c r="D32"/>
      <c r="E32"/>
      <c r="F32"/>
      <c r="G32"/>
      <c r="H32" s="157"/>
    </row>
    <row r="33" spans="1:8" s="65" customFormat="1" ht="24.75" customHeight="1">
      <c r="A33"/>
      <c r="B33"/>
      <c r="C33"/>
      <c r="D33"/>
      <c r="E33"/>
      <c r="F33"/>
      <c r="G33"/>
      <c r="H33" s="157"/>
    </row>
    <row r="34" spans="1:8" s="65" customFormat="1" ht="24.75" customHeight="1">
      <c r="A34"/>
      <c r="B34"/>
      <c r="C34"/>
      <c r="D34"/>
      <c r="E34"/>
      <c r="F34"/>
      <c r="G34"/>
      <c r="H34" s="157"/>
    </row>
    <row r="35" spans="1:8" s="65" customFormat="1" ht="24.75" customHeight="1">
      <c r="A35"/>
      <c r="B35"/>
      <c r="C35"/>
      <c r="D35"/>
      <c r="E35"/>
      <c r="F35"/>
      <c r="G35"/>
      <c r="H35" s="157"/>
    </row>
    <row r="36" spans="1:8" s="65" customFormat="1" ht="24.75" customHeight="1">
      <c r="A36"/>
      <c r="B36"/>
      <c r="C36"/>
      <c r="D36"/>
      <c r="E36"/>
      <c r="F36"/>
      <c r="G36"/>
      <c r="H36" s="157"/>
    </row>
    <row r="37" spans="1:8" s="65" customFormat="1" ht="24.75" customHeight="1">
      <c r="A37"/>
      <c r="B37"/>
      <c r="C37"/>
      <c r="D37"/>
      <c r="E37"/>
      <c r="F37"/>
      <c r="G37"/>
      <c r="H37" s="157"/>
    </row>
    <row r="38" spans="1:8" s="65" customFormat="1" ht="24.75" customHeight="1">
      <c r="A38"/>
      <c r="B38"/>
      <c r="C38"/>
      <c r="D38"/>
      <c r="E38"/>
      <c r="F38"/>
      <c r="G38"/>
      <c r="H38" s="157"/>
    </row>
    <row r="39" spans="1:8" s="65" customFormat="1" ht="24.75" customHeight="1">
      <c r="A39"/>
      <c r="B39"/>
      <c r="C39"/>
      <c r="D39"/>
      <c r="E39"/>
      <c r="F39"/>
      <c r="G39"/>
      <c r="H39" s="157"/>
    </row>
    <row r="40" spans="1:8" s="65" customFormat="1" ht="24.75" customHeight="1">
      <c r="A40"/>
      <c r="B40"/>
      <c r="C40"/>
      <c r="D40"/>
      <c r="E40"/>
      <c r="F40"/>
      <c r="G40"/>
      <c r="H40" s="157"/>
    </row>
    <row r="41" spans="1:8" s="65" customFormat="1" ht="24.75" customHeight="1">
      <c r="A41"/>
      <c r="B41"/>
      <c r="C41"/>
      <c r="D41"/>
      <c r="E41"/>
      <c r="F41"/>
      <c r="G41"/>
      <c r="H41" s="157"/>
    </row>
    <row r="42" spans="1:8" s="65" customFormat="1" ht="24.75" customHeight="1">
      <c r="A42"/>
      <c r="B42"/>
      <c r="C42"/>
      <c r="D42"/>
      <c r="E42"/>
      <c r="F42"/>
      <c r="G42"/>
      <c r="H42" s="157"/>
    </row>
    <row r="43" spans="1:8" s="65" customFormat="1" ht="24.75" customHeight="1">
      <c r="A43"/>
      <c r="B43"/>
      <c r="C43"/>
      <c r="D43"/>
      <c r="E43"/>
      <c r="F43"/>
      <c r="G43"/>
      <c r="H43" s="157"/>
    </row>
    <row r="44" spans="1:8" s="65" customFormat="1" ht="24.75" customHeight="1">
      <c r="A44"/>
      <c r="B44"/>
      <c r="C44"/>
      <c r="D44"/>
      <c r="E44"/>
      <c r="F44"/>
      <c r="G44"/>
      <c r="H44" s="157"/>
    </row>
    <row r="45" spans="1:8" s="65" customFormat="1" ht="24.75" customHeight="1">
      <c r="A45"/>
      <c r="B45"/>
      <c r="C45"/>
      <c r="D45"/>
      <c r="E45"/>
      <c r="F45"/>
      <c r="G45"/>
      <c r="H45" s="157"/>
    </row>
    <row r="46" spans="1:8" s="65" customFormat="1" ht="24.75" customHeight="1">
      <c r="A46"/>
      <c r="B46"/>
      <c r="C46"/>
      <c r="D46"/>
      <c r="E46"/>
      <c r="F46"/>
      <c r="G46"/>
      <c r="H46" s="157"/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00390625" style="27" customWidth="1"/>
    <col min="2" max="2" width="31.00390625" style="27" customWidth="1"/>
    <col min="3" max="5" width="20.75390625" style="27" customWidth="1"/>
    <col min="6" max="16384" width="9.00390625" style="27" customWidth="1"/>
  </cols>
  <sheetData>
    <row r="1" ht="14.25">
      <c r="A1" s="27" t="s">
        <v>104</v>
      </c>
    </row>
    <row r="2" spans="1:5" s="22" customFormat="1" ht="34.5" customHeight="1">
      <c r="A2" s="107" t="s">
        <v>105</v>
      </c>
      <c r="B2" s="107"/>
      <c r="C2" s="107"/>
      <c r="D2" s="107"/>
      <c r="E2" s="107"/>
    </row>
    <row r="3" ht="19.5" customHeight="1">
      <c r="E3" s="56" t="s">
        <v>3</v>
      </c>
    </row>
    <row r="4" spans="1:5" ht="14.25">
      <c r="A4" s="123" t="s">
        <v>106</v>
      </c>
      <c r="B4" s="123"/>
      <c r="C4" s="123" t="s">
        <v>107</v>
      </c>
      <c r="D4" s="123"/>
      <c r="E4" s="123"/>
    </row>
    <row r="5" spans="1:5" ht="14.25">
      <c r="A5" s="28" t="s">
        <v>50</v>
      </c>
      <c r="B5" s="28" t="s">
        <v>51</v>
      </c>
      <c r="C5" s="28" t="s">
        <v>56</v>
      </c>
      <c r="D5" s="28" t="s">
        <v>108</v>
      </c>
      <c r="E5" s="28" t="s">
        <v>109</v>
      </c>
    </row>
    <row r="6" spans="1:5" ht="14.25">
      <c r="A6" s="123" t="s">
        <v>110</v>
      </c>
      <c r="B6" s="123"/>
      <c r="C6" s="57">
        <f>C7+C21+C49+C62</f>
        <v>812.4999999999999</v>
      </c>
      <c r="D6" s="57">
        <f>D7+D21+D49+D62</f>
        <v>670.4899999999999</v>
      </c>
      <c r="E6" s="57">
        <f>E7+E21+E49+E62</f>
        <v>142.01</v>
      </c>
    </row>
    <row r="7" spans="1:5" s="25" customFormat="1" ht="14.25">
      <c r="A7" s="28">
        <v>301</v>
      </c>
      <c r="B7" s="59" t="s">
        <v>111</v>
      </c>
      <c r="C7" s="57">
        <f>SUM(C8:C20)</f>
        <v>640.5299999999999</v>
      </c>
      <c r="D7" s="57">
        <f>SUM(D8:D20)</f>
        <v>640.5299999999999</v>
      </c>
      <c r="E7" s="57">
        <f>SUM(E8:E20)</f>
        <v>0</v>
      </c>
    </row>
    <row r="8" spans="1:5" ht="14.25">
      <c r="A8" s="60">
        <v>30101</v>
      </c>
      <c r="B8" s="61" t="s">
        <v>112</v>
      </c>
      <c r="C8" s="58">
        <f>D8+E8</f>
        <v>156.32</v>
      </c>
      <c r="D8" s="58">
        <v>156.32</v>
      </c>
      <c r="E8" s="58">
        <v>0</v>
      </c>
    </row>
    <row r="9" spans="1:5" ht="14.25">
      <c r="A9" s="60">
        <v>30102</v>
      </c>
      <c r="B9" s="61" t="s">
        <v>113</v>
      </c>
      <c r="C9" s="58">
        <f aca="true" t="shared" si="0" ref="C9:C17">D9+E9</f>
        <v>205.88</v>
      </c>
      <c r="D9" s="58">
        <v>205.88</v>
      </c>
      <c r="E9" s="58">
        <v>0</v>
      </c>
    </row>
    <row r="10" spans="1:5" ht="14.25">
      <c r="A10" s="60">
        <v>30103</v>
      </c>
      <c r="B10" s="61" t="s">
        <v>114</v>
      </c>
      <c r="C10" s="58">
        <f t="shared" si="0"/>
        <v>116.63</v>
      </c>
      <c r="D10" s="58">
        <v>116.63</v>
      </c>
      <c r="E10" s="58">
        <v>0</v>
      </c>
    </row>
    <row r="11" spans="1:5" ht="14.25">
      <c r="A11" s="60">
        <v>30106</v>
      </c>
      <c r="B11" s="61" t="s">
        <v>115</v>
      </c>
      <c r="C11" s="58">
        <f t="shared" si="0"/>
        <v>45.36</v>
      </c>
      <c r="D11" s="58">
        <v>45.36</v>
      </c>
      <c r="E11" s="58">
        <v>0</v>
      </c>
    </row>
    <row r="12" spans="1:5" ht="14.25">
      <c r="A12" s="60">
        <v>30107</v>
      </c>
      <c r="B12" s="61" t="s">
        <v>116</v>
      </c>
      <c r="C12" s="58">
        <f t="shared" si="0"/>
        <v>22.68</v>
      </c>
      <c r="D12" s="58">
        <v>22.68</v>
      </c>
      <c r="E12" s="58">
        <v>0</v>
      </c>
    </row>
    <row r="13" spans="1:5" ht="14.25">
      <c r="A13" s="60">
        <v>30108</v>
      </c>
      <c r="B13" s="61" t="s">
        <v>117</v>
      </c>
      <c r="C13" s="58">
        <f t="shared" si="0"/>
        <v>24.95</v>
      </c>
      <c r="D13" s="58">
        <v>24.95</v>
      </c>
      <c r="E13" s="58">
        <v>0</v>
      </c>
    </row>
    <row r="14" spans="1:5" ht="14.25">
      <c r="A14" s="60">
        <v>30109</v>
      </c>
      <c r="B14" s="61" t="s">
        <v>118</v>
      </c>
      <c r="C14" s="58">
        <f t="shared" si="0"/>
        <v>14.18</v>
      </c>
      <c r="D14" s="58">
        <v>14.18</v>
      </c>
      <c r="E14" s="58">
        <v>0</v>
      </c>
    </row>
    <row r="15" spans="1:5" ht="14.25">
      <c r="A15" s="60">
        <v>30110</v>
      </c>
      <c r="B15" s="61" t="s">
        <v>119</v>
      </c>
      <c r="C15" s="58">
        <f t="shared" si="0"/>
        <v>0.49</v>
      </c>
      <c r="D15" s="58">
        <v>0.49</v>
      </c>
      <c r="E15" s="58">
        <v>0</v>
      </c>
    </row>
    <row r="16" spans="1:5" ht="14.25">
      <c r="A16" s="60">
        <v>30111</v>
      </c>
      <c r="B16" s="61" t="s">
        <v>120</v>
      </c>
      <c r="C16" s="58">
        <f t="shared" si="0"/>
        <v>38.51</v>
      </c>
      <c r="D16" s="58">
        <v>38.51</v>
      </c>
      <c r="E16" s="58">
        <v>0</v>
      </c>
    </row>
    <row r="17" spans="1:5" ht="14.25">
      <c r="A17" s="60">
        <v>30112</v>
      </c>
      <c r="B17" s="61" t="s">
        <v>121</v>
      </c>
      <c r="C17" s="58">
        <f t="shared" si="0"/>
        <v>15.53</v>
      </c>
      <c r="D17" s="58">
        <v>15.53</v>
      </c>
      <c r="E17" s="58">
        <v>0</v>
      </c>
    </row>
    <row r="18" spans="1:5" ht="14.25">
      <c r="A18" s="60">
        <v>30113</v>
      </c>
      <c r="B18" s="61" t="s">
        <v>122</v>
      </c>
      <c r="C18" s="58">
        <v>0</v>
      </c>
      <c r="D18" s="58">
        <v>0</v>
      </c>
      <c r="E18" s="58">
        <v>0</v>
      </c>
    </row>
    <row r="19" spans="1:9" ht="14.25">
      <c r="A19" s="60">
        <v>30114</v>
      </c>
      <c r="B19" s="61" t="s">
        <v>123</v>
      </c>
      <c r="C19" s="58">
        <v>0</v>
      </c>
      <c r="D19" s="58">
        <v>0</v>
      </c>
      <c r="E19" s="58">
        <v>0</v>
      </c>
      <c r="H19"/>
      <c r="I19"/>
    </row>
    <row r="20" spans="1:9" ht="14.25">
      <c r="A20" s="60">
        <v>30199</v>
      </c>
      <c r="B20" s="61" t="s">
        <v>124</v>
      </c>
      <c r="C20" s="58">
        <v>0</v>
      </c>
      <c r="D20" s="58">
        <v>0</v>
      </c>
      <c r="E20" s="58">
        <v>0</v>
      </c>
      <c r="H20"/>
      <c r="I20"/>
    </row>
    <row r="21" spans="1:9" s="25" customFormat="1" ht="14.25">
      <c r="A21" s="28">
        <v>302</v>
      </c>
      <c r="B21" s="59" t="s">
        <v>125</v>
      </c>
      <c r="C21" s="57">
        <f>SUM(C22:C48)</f>
        <v>142.01</v>
      </c>
      <c r="D21" s="57">
        <f>SUM(D22:D48)</f>
        <v>0</v>
      </c>
      <c r="E21" s="57">
        <f>SUM(E22:E48)</f>
        <v>142.01</v>
      </c>
      <c r="H21"/>
      <c r="I21"/>
    </row>
    <row r="22" spans="1:9" ht="14.25">
      <c r="A22" s="60">
        <v>30201</v>
      </c>
      <c r="B22" s="61" t="s">
        <v>126</v>
      </c>
      <c r="C22" s="58">
        <f>D22+E22</f>
        <v>20</v>
      </c>
      <c r="D22" s="58">
        <v>0</v>
      </c>
      <c r="E22" s="58">
        <v>20</v>
      </c>
      <c r="H22"/>
      <c r="I22"/>
    </row>
    <row r="23" spans="1:9" ht="14.25">
      <c r="A23" s="60">
        <v>30202</v>
      </c>
      <c r="B23" s="61" t="s">
        <v>127</v>
      </c>
      <c r="C23" s="58">
        <f aca="true" t="shared" si="1" ref="C23:C48">D23+E23</f>
        <v>10</v>
      </c>
      <c r="D23" s="58">
        <v>0</v>
      </c>
      <c r="E23" s="58">
        <v>10</v>
      </c>
      <c r="H23"/>
      <c r="I23"/>
    </row>
    <row r="24" spans="1:9" ht="14.25">
      <c r="A24" s="60">
        <v>30203</v>
      </c>
      <c r="B24" s="61" t="s">
        <v>128</v>
      </c>
      <c r="C24" s="58">
        <f t="shared" si="1"/>
        <v>0</v>
      </c>
      <c r="D24" s="58">
        <v>0</v>
      </c>
      <c r="E24" s="58">
        <v>0</v>
      </c>
      <c r="H24"/>
      <c r="I24"/>
    </row>
    <row r="25" spans="1:9" ht="14.25">
      <c r="A25" s="60">
        <v>30204</v>
      </c>
      <c r="B25" s="61" t="s">
        <v>129</v>
      </c>
      <c r="C25" s="58">
        <f t="shared" si="1"/>
        <v>0</v>
      </c>
      <c r="D25" s="58">
        <v>0</v>
      </c>
      <c r="E25" s="58">
        <v>0</v>
      </c>
      <c r="H25"/>
      <c r="I25"/>
    </row>
    <row r="26" spans="1:9" ht="14.25">
      <c r="A26" s="60">
        <v>30205</v>
      </c>
      <c r="B26" s="61" t="s">
        <v>130</v>
      </c>
      <c r="C26" s="58">
        <f t="shared" si="1"/>
        <v>0</v>
      </c>
      <c r="D26" s="58">
        <v>0</v>
      </c>
      <c r="E26" s="58">
        <v>0</v>
      </c>
      <c r="H26"/>
      <c r="I26"/>
    </row>
    <row r="27" spans="1:9" ht="14.25">
      <c r="A27" s="60">
        <v>30206</v>
      </c>
      <c r="B27" s="61" t="s">
        <v>131</v>
      </c>
      <c r="C27" s="58">
        <f t="shared" si="1"/>
        <v>0</v>
      </c>
      <c r="D27" s="58">
        <v>0</v>
      </c>
      <c r="E27" s="58">
        <v>0</v>
      </c>
      <c r="H27"/>
      <c r="I27"/>
    </row>
    <row r="28" spans="1:9" ht="14.25">
      <c r="A28" s="60">
        <v>30207</v>
      </c>
      <c r="B28" s="61" t="s">
        <v>132</v>
      </c>
      <c r="C28" s="58">
        <f t="shared" si="1"/>
        <v>4</v>
      </c>
      <c r="D28" s="58">
        <v>0</v>
      </c>
      <c r="E28" s="58">
        <v>4</v>
      </c>
      <c r="H28"/>
      <c r="I28"/>
    </row>
    <row r="29" spans="1:9" ht="14.25">
      <c r="A29" s="60">
        <v>30208</v>
      </c>
      <c r="B29" s="61" t="s">
        <v>133</v>
      </c>
      <c r="C29" s="58">
        <f t="shared" si="1"/>
        <v>0</v>
      </c>
      <c r="D29" s="58">
        <v>0</v>
      </c>
      <c r="E29" s="58">
        <v>0</v>
      </c>
      <c r="H29"/>
      <c r="I29"/>
    </row>
    <row r="30" spans="1:9" ht="14.25">
      <c r="A30" s="60">
        <v>30209</v>
      </c>
      <c r="B30" s="61" t="s">
        <v>134</v>
      </c>
      <c r="C30" s="58">
        <f t="shared" si="1"/>
        <v>0</v>
      </c>
      <c r="D30" s="58">
        <v>0</v>
      </c>
      <c r="E30" s="58">
        <v>0</v>
      </c>
      <c r="H30"/>
      <c r="I30"/>
    </row>
    <row r="31" spans="1:9" ht="14.25">
      <c r="A31" s="60">
        <v>30211</v>
      </c>
      <c r="B31" s="61" t="s">
        <v>135</v>
      </c>
      <c r="C31" s="58">
        <f t="shared" si="1"/>
        <v>20</v>
      </c>
      <c r="D31" s="58">
        <v>0</v>
      </c>
      <c r="E31" s="58">
        <v>20</v>
      </c>
      <c r="H31"/>
      <c r="I31"/>
    </row>
    <row r="32" spans="1:9" ht="14.25">
      <c r="A32" s="60">
        <v>30212</v>
      </c>
      <c r="B32" s="61" t="s">
        <v>136</v>
      </c>
      <c r="C32" s="58">
        <f t="shared" si="1"/>
        <v>0</v>
      </c>
      <c r="D32" s="58">
        <v>0</v>
      </c>
      <c r="E32" s="58">
        <v>0</v>
      </c>
      <c r="H32"/>
      <c r="I32"/>
    </row>
    <row r="33" spans="1:9" ht="14.25">
      <c r="A33" s="60">
        <v>30213</v>
      </c>
      <c r="B33" s="61" t="s">
        <v>137</v>
      </c>
      <c r="C33" s="58">
        <f t="shared" si="1"/>
        <v>12</v>
      </c>
      <c r="D33" s="58">
        <v>0</v>
      </c>
      <c r="E33" s="58">
        <v>12</v>
      </c>
      <c r="H33"/>
      <c r="I33"/>
    </row>
    <row r="34" spans="1:9" ht="14.25">
      <c r="A34" s="60">
        <v>30214</v>
      </c>
      <c r="B34" s="61" t="s">
        <v>138</v>
      </c>
      <c r="C34" s="58">
        <f t="shared" si="1"/>
        <v>0</v>
      </c>
      <c r="D34" s="58">
        <v>0</v>
      </c>
      <c r="E34" s="58">
        <v>0</v>
      </c>
      <c r="H34"/>
      <c r="I34"/>
    </row>
    <row r="35" spans="1:5" ht="14.25">
      <c r="A35" s="60">
        <v>30215</v>
      </c>
      <c r="B35" s="61" t="s">
        <v>139</v>
      </c>
      <c r="C35" s="58">
        <f t="shared" si="1"/>
        <v>1</v>
      </c>
      <c r="D35" s="58">
        <v>0</v>
      </c>
      <c r="E35" s="58">
        <v>1</v>
      </c>
    </row>
    <row r="36" spans="1:5" ht="14.25">
      <c r="A36" s="60">
        <v>30216</v>
      </c>
      <c r="B36" s="61" t="s">
        <v>140</v>
      </c>
      <c r="C36" s="58">
        <f t="shared" si="1"/>
        <v>4</v>
      </c>
      <c r="D36" s="58">
        <v>0</v>
      </c>
      <c r="E36" s="58">
        <v>4</v>
      </c>
    </row>
    <row r="37" spans="1:5" ht="14.25">
      <c r="A37" s="60">
        <v>30217</v>
      </c>
      <c r="B37" s="61" t="s">
        <v>141</v>
      </c>
      <c r="C37" s="58">
        <f t="shared" si="1"/>
        <v>1</v>
      </c>
      <c r="D37" s="58">
        <v>0</v>
      </c>
      <c r="E37" s="58">
        <v>1</v>
      </c>
    </row>
    <row r="38" spans="1:5" ht="14.25">
      <c r="A38" s="60">
        <v>30218</v>
      </c>
      <c r="B38" s="61" t="s">
        <v>142</v>
      </c>
      <c r="C38" s="58">
        <f t="shared" si="1"/>
        <v>0</v>
      </c>
      <c r="D38" s="58">
        <v>0</v>
      </c>
      <c r="E38" s="58">
        <v>0</v>
      </c>
    </row>
    <row r="39" spans="1:5" ht="14.25">
      <c r="A39" s="60">
        <v>30224</v>
      </c>
      <c r="B39" s="61" t="s">
        <v>143</v>
      </c>
      <c r="C39" s="58">
        <f t="shared" si="1"/>
        <v>0</v>
      </c>
      <c r="D39" s="58">
        <v>0</v>
      </c>
      <c r="E39" s="58">
        <v>0</v>
      </c>
    </row>
    <row r="40" spans="1:5" ht="14.25">
      <c r="A40" s="60">
        <v>30225</v>
      </c>
      <c r="B40" s="61" t="s">
        <v>144</v>
      </c>
      <c r="C40" s="58">
        <f t="shared" si="1"/>
        <v>0</v>
      </c>
      <c r="D40" s="58">
        <v>0</v>
      </c>
      <c r="E40" s="58">
        <v>0</v>
      </c>
    </row>
    <row r="41" spans="1:5" ht="14.25">
      <c r="A41" s="60">
        <v>30226</v>
      </c>
      <c r="B41" s="61" t="s">
        <v>145</v>
      </c>
      <c r="C41" s="58">
        <f t="shared" si="1"/>
        <v>5</v>
      </c>
      <c r="D41" s="58">
        <v>0</v>
      </c>
      <c r="E41" s="58">
        <v>5</v>
      </c>
    </row>
    <row r="42" spans="1:5" ht="14.25">
      <c r="A42" s="60">
        <v>30227</v>
      </c>
      <c r="B42" s="61" t="s">
        <v>146</v>
      </c>
      <c r="C42" s="58">
        <f t="shared" si="1"/>
        <v>0</v>
      </c>
      <c r="D42" s="58">
        <v>0</v>
      </c>
      <c r="E42" s="58">
        <v>0</v>
      </c>
    </row>
    <row r="43" spans="1:5" ht="14.25">
      <c r="A43" s="60">
        <v>30228</v>
      </c>
      <c r="B43" s="61" t="s">
        <v>147</v>
      </c>
      <c r="C43" s="58">
        <f t="shared" si="1"/>
        <v>0</v>
      </c>
      <c r="D43" s="58">
        <v>0</v>
      </c>
      <c r="E43" s="58">
        <v>0</v>
      </c>
    </row>
    <row r="44" spans="1:5" ht="14.25">
      <c r="A44" s="60">
        <v>30229</v>
      </c>
      <c r="B44" s="61" t="s">
        <v>148</v>
      </c>
      <c r="C44" s="58">
        <f t="shared" si="1"/>
        <v>0</v>
      </c>
      <c r="D44" s="58">
        <v>0</v>
      </c>
      <c r="E44" s="58">
        <v>0</v>
      </c>
    </row>
    <row r="45" spans="1:5" ht="14.25">
      <c r="A45" s="60">
        <v>30231</v>
      </c>
      <c r="B45" s="61" t="s">
        <v>149</v>
      </c>
      <c r="C45" s="58">
        <f t="shared" si="1"/>
        <v>18</v>
      </c>
      <c r="D45" s="58">
        <v>0</v>
      </c>
      <c r="E45" s="58">
        <v>18</v>
      </c>
    </row>
    <row r="46" spans="1:5" ht="14.25">
      <c r="A46" s="60">
        <v>30239</v>
      </c>
      <c r="B46" s="61" t="s">
        <v>150</v>
      </c>
      <c r="C46" s="58">
        <f t="shared" si="1"/>
        <v>31.72</v>
      </c>
      <c r="D46" s="58">
        <v>0</v>
      </c>
      <c r="E46" s="58">
        <v>31.72</v>
      </c>
    </row>
    <row r="47" spans="1:5" ht="14.25">
      <c r="A47" s="60">
        <v>30240</v>
      </c>
      <c r="B47" s="61" t="s">
        <v>151</v>
      </c>
      <c r="C47" s="58">
        <f t="shared" si="1"/>
        <v>0</v>
      </c>
      <c r="D47" s="58">
        <v>0</v>
      </c>
      <c r="E47" s="58">
        <v>0</v>
      </c>
    </row>
    <row r="48" spans="1:5" ht="14.25">
      <c r="A48" s="60">
        <v>30299</v>
      </c>
      <c r="B48" s="61" t="s">
        <v>152</v>
      </c>
      <c r="C48" s="58">
        <f t="shared" si="1"/>
        <v>15.29</v>
      </c>
      <c r="D48" s="58">
        <v>0</v>
      </c>
      <c r="E48" s="58">
        <v>15.29</v>
      </c>
    </row>
    <row r="49" spans="1:5" s="25" customFormat="1" ht="14.25">
      <c r="A49" s="28">
        <v>303</v>
      </c>
      <c r="B49" s="59" t="s">
        <v>153</v>
      </c>
      <c r="C49" s="57">
        <f>SUM(C50:C61)</f>
        <v>29.96</v>
      </c>
      <c r="D49" s="57">
        <f>SUM(D50:D61)</f>
        <v>29.96</v>
      </c>
      <c r="E49" s="58">
        <v>0</v>
      </c>
    </row>
    <row r="50" spans="1:5" ht="14.25">
      <c r="A50" s="60">
        <v>30301</v>
      </c>
      <c r="B50" s="61" t="s">
        <v>154</v>
      </c>
      <c r="C50" s="58">
        <f>D50+E50</f>
        <v>16.65</v>
      </c>
      <c r="D50" s="58">
        <v>16.65</v>
      </c>
      <c r="E50" s="58">
        <v>0</v>
      </c>
    </row>
    <row r="51" spans="1:5" ht="14.25">
      <c r="A51" s="60">
        <v>30302</v>
      </c>
      <c r="B51" s="61" t="s">
        <v>155</v>
      </c>
      <c r="C51" s="58">
        <f aca="true" t="shared" si="2" ref="C51:C61">D51+E51</f>
        <v>10.13</v>
      </c>
      <c r="D51" s="58">
        <v>10.13</v>
      </c>
      <c r="E51" s="58">
        <v>0</v>
      </c>
    </row>
    <row r="52" spans="1:5" ht="14.25">
      <c r="A52" s="60">
        <v>30303</v>
      </c>
      <c r="B52" s="61" t="s">
        <v>156</v>
      </c>
      <c r="C52" s="58">
        <v>0</v>
      </c>
      <c r="D52" s="58">
        <v>0</v>
      </c>
      <c r="E52" s="58">
        <v>0</v>
      </c>
    </row>
    <row r="53" spans="1:5" ht="14.25">
      <c r="A53" s="60">
        <v>30304</v>
      </c>
      <c r="B53" s="61" t="s">
        <v>157</v>
      </c>
      <c r="C53" s="58">
        <v>0</v>
      </c>
      <c r="D53" s="58">
        <v>0</v>
      </c>
      <c r="E53" s="58">
        <v>0</v>
      </c>
    </row>
    <row r="54" spans="1:5" ht="14.25">
      <c r="A54" s="60">
        <v>30305</v>
      </c>
      <c r="B54" s="61" t="s">
        <v>158</v>
      </c>
      <c r="C54" s="58">
        <f>D54+E54</f>
        <v>0.59</v>
      </c>
      <c r="D54" s="58">
        <v>0.59</v>
      </c>
      <c r="E54" s="58">
        <v>0</v>
      </c>
    </row>
    <row r="55" spans="1:5" ht="14.25">
      <c r="A55" s="60">
        <v>30306</v>
      </c>
      <c r="B55" s="61" t="s">
        <v>159</v>
      </c>
      <c r="C55" s="58">
        <f t="shared" si="2"/>
        <v>0</v>
      </c>
      <c r="D55" s="58">
        <v>0</v>
      </c>
      <c r="E55" s="58">
        <v>0</v>
      </c>
    </row>
    <row r="56" spans="1:5" ht="14.25">
      <c r="A56" s="60">
        <v>30307</v>
      </c>
      <c r="B56" s="61" t="s">
        <v>160</v>
      </c>
      <c r="C56" s="58">
        <f t="shared" si="2"/>
        <v>2.59</v>
      </c>
      <c r="D56" s="58">
        <v>2.59</v>
      </c>
      <c r="E56" s="58">
        <v>0</v>
      </c>
    </row>
    <row r="57" spans="1:5" ht="14.25">
      <c r="A57" s="60">
        <v>30308</v>
      </c>
      <c r="B57" s="61" t="s">
        <v>161</v>
      </c>
      <c r="C57" s="58">
        <f t="shared" si="2"/>
        <v>0</v>
      </c>
      <c r="D57" s="58">
        <v>0</v>
      </c>
      <c r="E57" s="58">
        <v>0</v>
      </c>
    </row>
    <row r="58" spans="1:5" ht="14.25">
      <c r="A58" s="60">
        <v>30309</v>
      </c>
      <c r="B58" s="61" t="s">
        <v>162</v>
      </c>
      <c r="C58" s="58">
        <f t="shared" si="2"/>
        <v>0</v>
      </c>
      <c r="D58" s="58">
        <v>0</v>
      </c>
      <c r="E58" s="58">
        <v>0</v>
      </c>
    </row>
    <row r="59" spans="1:5" ht="14.25">
      <c r="A59" s="60">
        <v>30310</v>
      </c>
      <c r="B59" s="61" t="s">
        <v>163</v>
      </c>
      <c r="C59" s="58">
        <f t="shared" si="2"/>
        <v>0</v>
      </c>
      <c r="D59" s="58">
        <v>0</v>
      </c>
      <c r="E59" s="58">
        <v>0</v>
      </c>
    </row>
    <row r="60" spans="1:5" ht="14.25">
      <c r="A60" s="60">
        <v>30311</v>
      </c>
      <c r="B60" s="61" t="s">
        <v>164</v>
      </c>
      <c r="C60" s="58">
        <f t="shared" si="2"/>
        <v>0</v>
      </c>
      <c r="D60" s="58">
        <v>0</v>
      </c>
      <c r="E60" s="58">
        <v>0</v>
      </c>
    </row>
    <row r="61" spans="1:5" ht="14.25">
      <c r="A61" s="60">
        <v>30399</v>
      </c>
      <c r="B61" s="61" t="s">
        <v>165</v>
      </c>
      <c r="C61" s="58">
        <f t="shared" si="2"/>
        <v>0</v>
      </c>
      <c r="D61" s="58">
        <v>0</v>
      </c>
      <c r="E61" s="58">
        <v>0</v>
      </c>
    </row>
    <row r="62" spans="1:5" s="25" customFormat="1" ht="14.25">
      <c r="A62" s="28">
        <v>310</v>
      </c>
      <c r="B62" s="59" t="s">
        <v>166</v>
      </c>
      <c r="C62" s="57">
        <f>SUM(C63:C66)</f>
        <v>0</v>
      </c>
      <c r="D62" s="57">
        <f>SUM(D63:D66)</f>
        <v>0</v>
      </c>
      <c r="E62" s="57">
        <f>SUM(E63:E66)</f>
        <v>0</v>
      </c>
    </row>
    <row r="63" spans="1:5" ht="14.25">
      <c r="A63" s="60">
        <v>31002</v>
      </c>
      <c r="B63" s="61" t="s">
        <v>167</v>
      </c>
      <c r="C63" s="58">
        <f>D63+E63</f>
        <v>0</v>
      </c>
      <c r="D63" s="58">
        <v>0</v>
      </c>
      <c r="E63" s="58">
        <v>0</v>
      </c>
    </row>
    <row r="64" spans="1:5" ht="14.25">
      <c r="A64" s="60">
        <v>31003</v>
      </c>
      <c r="B64" s="61" t="s">
        <v>168</v>
      </c>
      <c r="C64" s="58">
        <f>D64+E64</f>
        <v>0</v>
      </c>
      <c r="D64" s="58">
        <v>0</v>
      </c>
      <c r="E64" s="58">
        <v>0</v>
      </c>
    </row>
    <row r="65" spans="1:5" ht="14.25">
      <c r="A65" s="60">
        <v>31007</v>
      </c>
      <c r="B65" s="61" t="s">
        <v>169</v>
      </c>
      <c r="C65" s="58">
        <f>D65+E65</f>
        <v>0</v>
      </c>
      <c r="D65" s="58">
        <v>0</v>
      </c>
      <c r="E65" s="58">
        <v>0</v>
      </c>
    </row>
    <row r="66" spans="1:5" ht="14.25">
      <c r="A66" s="60">
        <v>31099</v>
      </c>
      <c r="B66" s="61" t="s">
        <v>170</v>
      </c>
      <c r="C66" s="58">
        <f>D66+E66</f>
        <v>0</v>
      </c>
      <c r="D66" s="58">
        <v>0</v>
      </c>
      <c r="E66" s="58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L14" sqref="L14"/>
    </sheetView>
  </sheetViews>
  <sheetFormatPr defaultColWidth="9.00390625" defaultRowHeight="14.25"/>
  <cols>
    <col min="1" max="18" width="10.125" style="53" customWidth="1"/>
    <col min="19" max="16384" width="9.00390625" style="53" customWidth="1"/>
  </cols>
  <sheetData>
    <row r="1" ht="23.25" customHeight="1">
      <c r="A1" s="53" t="s">
        <v>171</v>
      </c>
    </row>
    <row r="2" spans="1:18" s="1" customFormat="1" ht="30.75" customHeight="1">
      <c r="A2" s="124" t="s">
        <v>172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ht="20.25" customHeight="1"/>
    <row r="4" spans="1:18" s="51" customFormat="1" ht="24.75" customHeight="1">
      <c r="A4" s="125" t="s">
        <v>173</v>
      </c>
      <c r="B4" s="125"/>
      <c r="C4" s="125"/>
      <c r="D4" s="125"/>
      <c r="E4" s="125"/>
      <c r="F4" s="125"/>
      <c r="G4" s="125" t="s">
        <v>174</v>
      </c>
      <c r="H4" s="125"/>
      <c r="I4" s="125"/>
      <c r="J4" s="125"/>
      <c r="K4" s="125"/>
      <c r="L4" s="125"/>
      <c r="M4" s="125" t="s">
        <v>175</v>
      </c>
      <c r="N4" s="125"/>
      <c r="O4" s="125"/>
      <c r="P4" s="125"/>
      <c r="Q4" s="125"/>
      <c r="R4" s="125"/>
    </row>
    <row r="5" spans="1:18" s="51" customFormat="1" ht="24.75" customHeight="1">
      <c r="A5" s="125" t="s">
        <v>56</v>
      </c>
      <c r="B5" s="125" t="s">
        <v>176</v>
      </c>
      <c r="C5" s="125" t="s">
        <v>177</v>
      </c>
      <c r="D5" s="125"/>
      <c r="E5" s="125"/>
      <c r="F5" s="126" t="s">
        <v>141</v>
      </c>
      <c r="G5" s="125" t="s">
        <v>56</v>
      </c>
      <c r="H5" s="125" t="s">
        <v>176</v>
      </c>
      <c r="I5" s="125" t="s">
        <v>177</v>
      </c>
      <c r="J5" s="125"/>
      <c r="K5" s="125"/>
      <c r="L5" s="126" t="s">
        <v>141</v>
      </c>
      <c r="M5" s="125" t="s">
        <v>56</v>
      </c>
      <c r="N5" s="125" t="s">
        <v>176</v>
      </c>
      <c r="O5" s="125" t="s">
        <v>177</v>
      </c>
      <c r="P5" s="125"/>
      <c r="Q5" s="125"/>
      <c r="R5" s="125" t="s">
        <v>141</v>
      </c>
    </row>
    <row r="6" spans="1:18" s="51" customFormat="1" ht="51.75" customHeight="1">
      <c r="A6" s="125"/>
      <c r="B6" s="125"/>
      <c r="C6" s="54" t="s">
        <v>9</v>
      </c>
      <c r="D6" s="54" t="s">
        <v>178</v>
      </c>
      <c r="E6" s="54" t="s">
        <v>179</v>
      </c>
      <c r="F6" s="127"/>
      <c r="G6" s="125"/>
      <c r="H6" s="125"/>
      <c r="I6" s="54" t="s">
        <v>9</v>
      </c>
      <c r="J6" s="54" t="s">
        <v>178</v>
      </c>
      <c r="K6" s="54" t="s">
        <v>179</v>
      </c>
      <c r="L6" s="127"/>
      <c r="M6" s="125"/>
      <c r="N6" s="125"/>
      <c r="O6" s="54" t="s">
        <v>9</v>
      </c>
      <c r="P6" s="54" t="s">
        <v>178</v>
      </c>
      <c r="Q6" s="54" t="s">
        <v>179</v>
      </c>
      <c r="R6" s="125"/>
    </row>
    <row r="7" spans="1:19" s="52" customFormat="1" ht="36.75" customHeight="1">
      <c r="A7" s="55">
        <f>B7+C7+F7</f>
        <v>21.3</v>
      </c>
      <c r="B7" s="55">
        <v>0</v>
      </c>
      <c r="C7" s="55">
        <f>D7+E7</f>
        <v>21</v>
      </c>
      <c r="D7" s="55">
        <v>0</v>
      </c>
      <c r="E7" s="55">
        <v>21</v>
      </c>
      <c r="F7" s="55">
        <v>0.3</v>
      </c>
      <c r="G7" s="55">
        <f>H7+I7+L7</f>
        <v>36.22</v>
      </c>
      <c r="H7" s="55">
        <v>0</v>
      </c>
      <c r="I7" s="55">
        <f>J7+K7</f>
        <v>35.18</v>
      </c>
      <c r="J7" s="55">
        <v>19.57</v>
      </c>
      <c r="K7" s="55">
        <v>15.61</v>
      </c>
      <c r="L7" s="55">
        <v>1.04</v>
      </c>
      <c r="M7" s="55">
        <f>N7+O7+R7</f>
        <v>23</v>
      </c>
      <c r="N7" s="55">
        <v>0</v>
      </c>
      <c r="O7" s="55">
        <f>P7+Q7</f>
        <v>22</v>
      </c>
      <c r="P7" s="55">
        <v>0</v>
      </c>
      <c r="Q7" s="55">
        <v>22</v>
      </c>
      <c r="R7" s="55">
        <v>1</v>
      </c>
      <c r="S7"/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5" sqref="M5"/>
    </sheetView>
  </sheetViews>
  <sheetFormatPr defaultColWidth="9.00390625" defaultRowHeight="14.25"/>
  <cols>
    <col min="1" max="1" width="9.00390625" style="7" customWidth="1"/>
    <col min="2" max="2" width="25.75390625" style="26" customWidth="1"/>
    <col min="3" max="9" width="10.75390625" style="41" customWidth="1"/>
    <col min="10" max="10" width="12.75390625" style="42" customWidth="1"/>
    <col min="11" max="11" width="16.00390625" style="26" customWidth="1"/>
    <col min="12" max="12" width="9.00390625" style="26" customWidth="1"/>
    <col min="13" max="13" width="19.75390625" style="26" customWidth="1"/>
    <col min="14" max="14" width="15.50390625" style="26" customWidth="1"/>
    <col min="15" max="16384" width="9.00390625" style="26" customWidth="1"/>
  </cols>
  <sheetData>
    <row r="1" ht="14.25">
      <c r="A1" s="43" t="s">
        <v>180</v>
      </c>
    </row>
    <row r="2" spans="1:14" s="22" customFormat="1" ht="38.25" customHeight="1">
      <c r="A2" s="107" t="s">
        <v>181</v>
      </c>
      <c r="B2" s="107"/>
      <c r="C2" s="107"/>
      <c r="D2" s="107"/>
      <c r="E2" s="107"/>
      <c r="F2" s="107"/>
      <c r="G2" s="107"/>
      <c r="H2" s="107"/>
      <c r="I2" s="107"/>
      <c r="J2" s="107"/>
      <c r="K2" s="47"/>
      <c r="L2" s="47"/>
      <c r="M2" s="47"/>
      <c r="N2" s="47"/>
    </row>
    <row r="3" ht="14.25">
      <c r="J3" s="42" t="s">
        <v>3</v>
      </c>
    </row>
    <row r="4" spans="1:10" s="25" customFormat="1" ht="27.75" customHeight="1">
      <c r="A4" s="123" t="s">
        <v>45</v>
      </c>
      <c r="B4" s="123"/>
      <c r="C4" s="128" t="s">
        <v>97</v>
      </c>
      <c r="D4" s="128" t="s">
        <v>98</v>
      </c>
      <c r="E4" s="128"/>
      <c r="F4" s="128"/>
      <c r="G4" s="128"/>
      <c r="H4" s="128"/>
      <c r="I4" s="123" t="s">
        <v>99</v>
      </c>
      <c r="J4" s="123"/>
    </row>
    <row r="5" spans="1:10" s="25" customFormat="1" ht="19.5" customHeight="1">
      <c r="A5" s="132" t="s">
        <v>50</v>
      </c>
      <c r="B5" s="132" t="s">
        <v>51</v>
      </c>
      <c r="C5" s="128"/>
      <c r="D5" s="134" t="s">
        <v>56</v>
      </c>
      <c r="E5" s="129" t="s">
        <v>100</v>
      </c>
      <c r="F5" s="130"/>
      <c r="G5" s="131"/>
      <c r="H5" s="134" t="s">
        <v>101</v>
      </c>
      <c r="I5" s="134" t="s">
        <v>102</v>
      </c>
      <c r="J5" s="136" t="s">
        <v>103</v>
      </c>
    </row>
    <row r="6" spans="1:10" s="25" customFormat="1" ht="19.5" customHeight="1">
      <c r="A6" s="133"/>
      <c r="B6" s="133"/>
      <c r="C6" s="128"/>
      <c r="D6" s="135"/>
      <c r="E6" s="39" t="s">
        <v>9</v>
      </c>
      <c r="F6" s="39" t="s">
        <v>182</v>
      </c>
      <c r="G6" s="39" t="s">
        <v>183</v>
      </c>
      <c r="H6" s="135"/>
      <c r="I6" s="135"/>
      <c r="J6" s="137"/>
    </row>
    <row r="7" spans="1:10" s="25" customFormat="1" ht="19.5" customHeight="1">
      <c r="A7" s="121" t="s">
        <v>56</v>
      </c>
      <c r="B7" s="122"/>
      <c r="C7" s="44"/>
      <c r="D7" s="44"/>
      <c r="E7" s="44"/>
      <c r="F7" s="44"/>
      <c r="G7" s="44"/>
      <c r="H7" s="44"/>
      <c r="I7" s="44"/>
      <c r="J7" s="48"/>
    </row>
    <row r="8" spans="1:10" ht="19.5" customHeight="1">
      <c r="A8" s="45"/>
      <c r="B8" s="45"/>
      <c r="C8" s="46"/>
      <c r="D8" s="46"/>
      <c r="E8" s="46"/>
      <c r="F8" s="46"/>
      <c r="G8" s="46"/>
      <c r="H8" s="46"/>
      <c r="I8" s="49"/>
      <c r="J8" s="50"/>
    </row>
    <row r="9" spans="1:10" ht="19.5" customHeight="1">
      <c r="A9" s="45"/>
      <c r="B9" s="45"/>
      <c r="C9" s="46"/>
      <c r="D9" s="46"/>
      <c r="E9" s="46"/>
      <c r="F9" s="46"/>
      <c r="G9" s="46"/>
      <c r="H9" s="46"/>
      <c r="I9" s="49"/>
      <c r="J9" s="50"/>
    </row>
    <row r="10" spans="1:10" ht="19.5" customHeight="1">
      <c r="A10" s="45"/>
      <c r="B10" s="45"/>
      <c r="C10" s="46"/>
      <c r="D10" s="46"/>
      <c r="E10" s="46"/>
      <c r="F10" s="46"/>
      <c r="G10" s="46"/>
      <c r="H10" s="46"/>
      <c r="I10" s="49"/>
      <c r="J10" s="50"/>
    </row>
    <row r="11" spans="1:10" ht="19.5" customHeight="1">
      <c r="A11" s="45"/>
      <c r="B11" s="45"/>
      <c r="C11" s="46"/>
      <c r="D11" s="46"/>
      <c r="E11" s="46"/>
      <c r="F11" s="46"/>
      <c r="G11" s="46"/>
      <c r="H11" s="46"/>
      <c r="I11" s="49"/>
      <c r="J11" s="50"/>
    </row>
    <row r="12" spans="1:10" ht="19.5" customHeight="1">
      <c r="A12" s="45"/>
      <c r="B12" s="45"/>
      <c r="C12" s="46"/>
      <c r="D12" s="46"/>
      <c r="E12" s="46"/>
      <c r="F12" s="46"/>
      <c r="G12" s="46"/>
      <c r="H12" s="46"/>
      <c r="I12" s="49"/>
      <c r="J12" s="50"/>
    </row>
    <row r="13" spans="1:10" ht="19.5" customHeight="1">
      <c r="A13" s="45"/>
      <c r="B13" s="45"/>
      <c r="C13" s="46"/>
      <c r="D13" s="46"/>
      <c r="E13" s="46"/>
      <c r="F13" s="46"/>
      <c r="G13" s="46"/>
      <c r="H13" s="46"/>
      <c r="I13" s="49"/>
      <c r="J13" s="50"/>
    </row>
    <row r="14" spans="1:10" ht="19.5" customHeight="1">
      <c r="A14" s="45"/>
      <c r="B14" s="45"/>
      <c r="C14" s="46"/>
      <c r="D14" s="46"/>
      <c r="E14" s="46"/>
      <c r="F14" s="46"/>
      <c r="G14" s="46"/>
      <c r="H14" s="46"/>
      <c r="I14" s="49"/>
      <c r="J14" s="50"/>
    </row>
    <row r="15" spans="1:10" ht="19.5" customHeight="1">
      <c r="A15" s="45"/>
      <c r="B15" s="45"/>
      <c r="C15" s="46"/>
      <c r="D15" s="46"/>
      <c r="E15" s="46"/>
      <c r="F15" s="46"/>
      <c r="G15" s="46"/>
      <c r="H15" s="46"/>
      <c r="I15" s="49"/>
      <c r="J15" s="50"/>
    </row>
    <row r="16" spans="1:10" ht="19.5" customHeight="1">
      <c r="A16" s="45"/>
      <c r="B16" s="45"/>
      <c r="C16" s="46"/>
      <c r="D16" s="46"/>
      <c r="E16" s="46"/>
      <c r="F16" s="46"/>
      <c r="G16" s="46"/>
      <c r="H16" s="46"/>
      <c r="I16" s="49"/>
      <c r="J16" s="50"/>
    </row>
    <row r="17" spans="1:10" ht="19.5" customHeight="1">
      <c r="A17" s="45"/>
      <c r="B17" s="45"/>
      <c r="C17" s="46"/>
      <c r="D17" s="46"/>
      <c r="E17" s="46"/>
      <c r="F17" s="46"/>
      <c r="G17" s="46"/>
      <c r="H17" s="46"/>
      <c r="I17" s="49"/>
      <c r="J17" s="50"/>
    </row>
    <row r="18" spans="1:10" ht="19.5" customHeight="1">
      <c r="A18" s="45"/>
      <c r="B18" s="45"/>
      <c r="C18" s="46"/>
      <c r="D18" s="46"/>
      <c r="E18" s="46"/>
      <c r="F18" s="46"/>
      <c r="G18" s="46"/>
      <c r="H18" s="46"/>
      <c r="I18" s="49"/>
      <c r="J18" s="50"/>
    </row>
    <row r="19" ht="14.25">
      <c r="A19" s="7" t="s">
        <v>184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41.625" style="26" customWidth="1"/>
    <col min="2" max="2" width="20.00390625" style="34" customWidth="1"/>
    <col min="3" max="3" width="43.375" style="26" customWidth="1"/>
    <col min="4" max="4" width="15.00390625" style="34" customWidth="1"/>
    <col min="5" max="16384" width="9.00390625" style="26" customWidth="1"/>
  </cols>
  <sheetData>
    <row r="1" ht="30.75" customHeight="1">
      <c r="A1" s="26" t="s">
        <v>185</v>
      </c>
    </row>
    <row r="2" spans="1:4" ht="33.75" customHeight="1">
      <c r="A2" s="107" t="s">
        <v>186</v>
      </c>
      <c r="B2" s="107"/>
      <c r="C2" s="107"/>
      <c r="D2" s="107"/>
    </row>
    <row r="3" spans="3:4" ht="24.75" customHeight="1">
      <c r="C3" s="138" t="s">
        <v>187</v>
      </c>
      <c r="D3" s="138"/>
    </row>
    <row r="4" spans="1:4" ht="21.75" customHeight="1">
      <c r="A4" s="123" t="s">
        <v>4</v>
      </c>
      <c r="B4" s="123"/>
      <c r="C4" s="123" t="s">
        <v>5</v>
      </c>
      <c r="D4" s="123"/>
    </row>
    <row r="5" spans="1:4" ht="21.75" customHeight="1">
      <c r="A5" s="28" t="s">
        <v>188</v>
      </c>
      <c r="B5" s="28" t="s">
        <v>7</v>
      </c>
      <c r="C5" s="28" t="s">
        <v>188</v>
      </c>
      <c r="D5" s="28" t="s">
        <v>7</v>
      </c>
    </row>
    <row r="6" spans="1:4" ht="21.75" customHeight="1">
      <c r="A6" s="35" t="s">
        <v>189</v>
      </c>
      <c r="B6" s="36">
        <v>866.5</v>
      </c>
      <c r="C6" s="37" t="s">
        <v>190</v>
      </c>
      <c r="D6" s="36">
        <v>866.5</v>
      </c>
    </row>
    <row r="7" spans="1:4" ht="21.75" customHeight="1">
      <c r="A7" s="35" t="s">
        <v>191</v>
      </c>
      <c r="B7" s="30">
        <v>866.5</v>
      </c>
      <c r="C7" s="37" t="s">
        <v>192</v>
      </c>
      <c r="D7" s="36">
        <v>866.5</v>
      </c>
    </row>
    <row r="8" spans="1:4" ht="21.75" customHeight="1">
      <c r="A8" s="35" t="s">
        <v>193</v>
      </c>
      <c r="B8" s="36">
        <v>866.5</v>
      </c>
      <c r="C8" s="37" t="s">
        <v>194</v>
      </c>
      <c r="D8" s="30">
        <v>866.5</v>
      </c>
    </row>
    <row r="9" spans="1:4" ht="21.75" customHeight="1">
      <c r="A9" s="35" t="s">
        <v>195</v>
      </c>
      <c r="B9" s="36">
        <v>0</v>
      </c>
      <c r="C9" s="37" t="s">
        <v>196</v>
      </c>
      <c r="D9" s="36">
        <f aca="true" t="shared" si="0" ref="D7:D24">D10+D11</f>
        <v>0</v>
      </c>
    </row>
    <row r="10" spans="1:4" ht="21.75" customHeight="1">
      <c r="A10" s="35" t="s">
        <v>197</v>
      </c>
      <c r="B10" s="36">
        <f aca="true" t="shared" si="1" ref="B10:B24">B11+B12</f>
        <v>0</v>
      </c>
      <c r="C10" s="37" t="s">
        <v>198</v>
      </c>
      <c r="D10" s="36">
        <f t="shared" si="0"/>
        <v>0</v>
      </c>
    </row>
    <row r="11" spans="1:4" ht="21.75" customHeight="1">
      <c r="A11" s="35" t="s">
        <v>193</v>
      </c>
      <c r="B11" s="36">
        <v>0</v>
      </c>
      <c r="C11" s="37" t="s">
        <v>199</v>
      </c>
      <c r="D11" s="36">
        <f t="shared" si="0"/>
        <v>0</v>
      </c>
    </row>
    <row r="12" spans="1:4" ht="21.75" customHeight="1">
      <c r="A12" s="35" t="s">
        <v>195</v>
      </c>
      <c r="B12" s="36">
        <f t="shared" si="1"/>
        <v>0</v>
      </c>
      <c r="C12" s="37" t="s">
        <v>200</v>
      </c>
      <c r="D12" s="36">
        <f t="shared" si="0"/>
        <v>0</v>
      </c>
    </row>
    <row r="13" spans="1:4" ht="21.75" customHeight="1">
      <c r="A13" s="35" t="s">
        <v>201</v>
      </c>
      <c r="B13" s="36">
        <f t="shared" si="1"/>
        <v>0</v>
      </c>
      <c r="C13" s="37" t="s">
        <v>202</v>
      </c>
      <c r="D13" s="36">
        <f t="shared" si="0"/>
        <v>0</v>
      </c>
    </row>
    <row r="14" spans="1:4" ht="21.75" customHeight="1">
      <c r="A14" s="35" t="s">
        <v>203</v>
      </c>
      <c r="B14" s="36">
        <f t="shared" si="1"/>
        <v>0</v>
      </c>
      <c r="C14" s="37" t="s">
        <v>192</v>
      </c>
      <c r="D14" s="36">
        <f t="shared" si="0"/>
        <v>0</v>
      </c>
    </row>
    <row r="15" spans="1:4" ht="21.75" customHeight="1">
      <c r="A15" s="35" t="s">
        <v>204</v>
      </c>
      <c r="B15" s="36">
        <f t="shared" si="1"/>
        <v>0</v>
      </c>
      <c r="C15" s="37" t="s">
        <v>194</v>
      </c>
      <c r="D15" s="36">
        <f t="shared" si="0"/>
        <v>0</v>
      </c>
    </row>
    <row r="16" spans="1:4" ht="21.75" customHeight="1">
      <c r="A16" s="35" t="s">
        <v>205</v>
      </c>
      <c r="B16" s="36">
        <f t="shared" si="1"/>
        <v>0</v>
      </c>
      <c r="C16" s="37" t="s">
        <v>196</v>
      </c>
      <c r="D16" s="36">
        <f t="shared" si="0"/>
        <v>0</v>
      </c>
    </row>
    <row r="17" spans="1:4" ht="21.75" customHeight="1">
      <c r="A17" s="35" t="s">
        <v>206</v>
      </c>
      <c r="B17" s="36">
        <f t="shared" si="1"/>
        <v>0</v>
      </c>
      <c r="C17" s="37" t="s">
        <v>198</v>
      </c>
      <c r="D17" s="36">
        <f t="shared" si="0"/>
        <v>0</v>
      </c>
    </row>
    <row r="18" spans="1:4" ht="21.75" customHeight="1">
      <c r="A18" s="35" t="s">
        <v>207</v>
      </c>
      <c r="B18" s="36">
        <f t="shared" si="1"/>
        <v>0</v>
      </c>
      <c r="C18" s="37" t="s">
        <v>199</v>
      </c>
      <c r="D18" s="36">
        <f t="shared" si="0"/>
        <v>0</v>
      </c>
    </row>
    <row r="19" spans="1:4" ht="21.75" customHeight="1">
      <c r="A19" s="35" t="s">
        <v>208</v>
      </c>
      <c r="B19" s="36">
        <f t="shared" si="1"/>
        <v>0</v>
      </c>
      <c r="C19" s="37" t="s">
        <v>200</v>
      </c>
      <c r="D19" s="36">
        <f t="shared" si="0"/>
        <v>0</v>
      </c>
    </row>
    <row r="20" spans="1:4" ht="21.75" customHeight="1">
      <c r="A20" s="35" t="s">
        <v>209</v>
      </c>
      <c r="B20" s="36">
        <f t="shared" si="1"/>
        <v>0</v>
      </c>
      <c r="C20" s="37" t="s">
        <v>210</v>
      </c>
      <c r="D20" s="36">
        <f t="shared" si="0"/>
        <v>0</v>
      </c>
    </row>
    <row r="21" spans="1:4" ht="21.75" customHeight="1">
      <c r="A21" s="35" t="s">
        <v>211</v>
      </c>
      <c r="B21" s="36">
        <f t="shared" si="1"/>
        <v>0</v>
      </c>
      <c r="C21" s="37" t="s">
        <v>212</v>
      </c>
      <c r="D21" s="36">
        <f t="shared" si="0"/>
        <v>0</v>
      </c>
    </row>
    <row r="22" spans="1:4" ht="21.75" customHeight="1">
      <c r="A22" s="35" t="s">
        <v>213</v>
      </c>
      <c r="B22" s="36">
        <f t="shared" si="1"/>
        <v>0</v>
      </c>
      <c r="C22" s="37" t="s">
        <v>214</v>
      </c>
      <c r="D22" s="36">
        <f t="shared" si="0"/>
        <v>0</v>
      </c>
    </row>
    <row r="23" spans="1:4" ht="21.75" customHeight="1">
      <c r="A23" s="35" t="s">
        <v>215</v>
      </c>
      <c r="B23" s="36">
        <f t="shared" si="1"/>
        <v>0</v>
      </c>
      <c r="C23" s="37" t="s">
        <v>216</v>
      </c>
      <c r="D23" s="36">
        <f t="shared" si="0"/>
        <v>0</v>
      </c>
    </row>
    <row r="24" spans="1:4" ht="21.75" customHeight="1">
      <c r="A24" s="35" t="s">
        <v>217</v>
      </c>
      <c r="B24" s="36">
        <f t="shared" si="1"/>
        <v>0</v>
      </c>
      <c r="C24" s="37" t="s">
        <v>218</v>
      </c>
      <c r="D24" s="36">
        <f t="shared" si="0"/>
        <v>0</v>
      </c>
    </row>
    <row r="25" spans="1:4" ht="21.75" customHeight="1">
      <c r="A25" s="35"/>
      <c r="B25" s="36"/>
      <c r="C25" s="37" t="s">
        <v>219</v>
      </c>
      <c r="D25" s="36">
        <v>0</v>
      </c>
    </row>
    <row r="26" spans="1:4" s="25" customFormat="1" ht="21.75" customHeight="1">
      <c r="A26" s="29" t="s">
        <v>220</v>
      </c>
      <c r="B26" s="39">
        <f>B6+B13+B16+B17+B18+B19+B20+B23+B24</f>
        <v>866.5</v>
      </c>
      <c r="C26" s="40" t="s">
        <v>221</v>
      </c>
      <c r="D26" s="39">
        <f>D6+D13+D20+D21+D22+D23+D24+D25</f>
        <v>0</v>
      </c>
    </row>
    <row r="27" spans="1:4" ht="21.75" customHeight="1">
      <c r="A27" s="35"/>
      <c r="B27" s="36"/>
      <c r="C27" s="37"/>
      <c r="D27" s="36"/>
    </row>
    <row r="28" spans="1:4" ht="21.75" customHeight="1">
      <c r="A28" s="35" t="s">
        <v>222</v>
      </c>
      <c r="B28" s="36">
        <f aca="true" t="shared" si="2" ref="B28:B33">B29+B32</f>
        <v>0</v>
      </c>
      <c r="C28" s="37" t="s">
        <v>223</v>
      </c>
      <c r="D28" s="36">
        <f>D29+D32+D35+D38+D41+D42</f>
        <v>0</v>
      </c>
    </row>
    <row r="29" spans="1:4" ht="21.75" customHeight="1">
      <c r="A29" s="35" t="s">
        <v>224</v>
      </c>
      <c r="B29" s="36">
        <f aca="true" t="shared" si="3" ref="B29:B34">B30+B31</f>
        <v>0</v>
      </c>
      <c r="C29" s="37" t="s">
        <v>224</v>
      </c>
      <c r="D29" s="36">
        <f>SUM(D30:D31)</f>
        <v>0</v>
      </c>
    </row>
    <row r="30" spans="1:4" ht="21.75" customHeight="1">
      <c r="A30" s="35" t="s">
        <v>225</v>
      </c>
      <c r="B30" s="36">
        <f t="shared" si="2"/>
        <v>0</v>
      </c>
      <c r="C30" s="37" t="s">
        <v>225</v>
      </c>
      <c r="D30" s="36">
        <f>D31+D34</f>
        <v>0</v>
      </c>
    </row>
    <row r="31" spans="1:4" ht="21.75" customHeight="1">
      <c r="A31" s="35" t="s">
        <v>226</v>
      </c>
      <c r="B31" s="36">
        <f t="shared" si="3"/>
        <v>0</v>
      </c>
      <c r="C31" s="37" t="s">
        <v>226</v>
      </c>
      <c r="D31" s="36">
        <f>D32+D33</f>
        <v>0</v>
      </c>
    </row>
    <row r="32" spans="1:4" ht="21.75" customHeight="1">
      <c r="A32" s="35" t="s">
        <v>227</v>
      </c>
      <c r="B32" s="36">
        <f t="shared" si="3"/>
        <v>0</v>
      </c>
      <c r="C32" s="37" t="s">
        <v>228</v>
      </c>
      <c r="D32" s="38">
        <f>D33+D34</f>
        <v>0</v>
      </c>
    </row>
    <row r="33" spans="1:4" ht="21.75" customHeight="1">
      <c r="A33" s="35" t="s">
        <v>229</v>
      </c>
      <c r="B33" s="36">
        <f t="shared" si="2"/>
        <v>0</v>
      </c>
      <c r="C33" s="37" t="s">
        <v>225</v>
      </c>
      <c r="D33" s="36">
        <f>D34+D37</f>
        <v>0</v>
      </c>
    </row>
    <row r="34" spans="1:4" ht="21.75" customHeight="1">
      <c r="A34" s="35" t="s">
        <v>230</v>
      </c>
      <c r="B34" s="36">
        <f t="shared" si="3"/>
        <v>0</v>
      </c>
      <c r="C34" s="37" t="s">
        <v>226</v>
      </c>
      <c r="D34" s="36">
        <f>D35+D36</f>
        <v>0</v>
      </c>
    </row>
    <row r="35" spans="1:4" ht="21.75" customHeight="1">
      <c r="A35" s="35" t="s">
        <v>231</v>
      </c>
      <c r="B35" s="36">
        <f aca="true" t="shared" si="4" ref="B35:B40">B36+B39</f>
        <v>0</v>
      </c>
      <c r="C35" s="37" t="s">
        <v>232</v>
      </c>
      <c r="D35" s="36">
        <f>SUM(D36:D37)</f>
        <v>0</v>
      </c>
    </row>
    <row r="36" spans="1:4" ht="21.75" customHeight="1">
      <c r="A36" s="35" t="s">
        <v>233</v>
      </c>
      <c r="B36" s="36">
        <f aca="true" t="shared" si="5" ref="B36:B41">B37+B38</f>
        <v>0</v>
      </c>
      <c r="C36" s="37" t="s">
        <v>229</v>
      </c>
      <c r="D36" s="36">
        <f aca="true" t="shared" si="6" ref="D36:D41">D37+D40</f>
        <v>0</v>
      </c>
    </row>
    <row r="37" spans="1:4" ht="21.75" customHeight="1">
      <c r="A37" s="35" t="s">
        <v>225</v>
      </c>
      <c r="B37" s="36">
        <f t="shared" si="4"/>
        <v>0</v>
      </c>
      <c r="C37" s="37" t="s">
        <v>230</v>
      </c>
      <c r="D37" s="36">
        <f>D38+D39</f>
        <v>0</v>
      </c>
    </row>
    <row r="38" spans="1:4" ht="21.75" customHeight="1">
      <c r="A38" s="35" t="s">
        <v>226</v>
      </c>
      <c r="B38" s="36">
        <f t="shared" si="5"/>
        <v>0</v>
      </c>
      <c r="C38" s="37" t="s">
        <v>234</v>
      </c>
      <c r="D38" s="38">
        <f>D39+D40</f>
        <v>0</v>
      </c>
    </row>
    <row r="39" spans="1:4" ht="21.75" customHeight="1">
      <c r="A39" s="35" t="s">
        <v>235</v>
      </c>
      <c r="B39" s="36">
        <f t="shared" si="5"/>
        <v>0</v>
      </c>
      <c r="C39" s="37" t="s">
        <v>229</v>
      </c>
      <c r="D39" s="36">
        <f t="shared" si="6"/>
        <v>0</v>
      </c>
    </row>
    <row r="40" spans="1:4" ht="21.75" customHeight="1">
      <c r="A40" s="35" t="s">
        <v>229</v>
      </c>
      <c r="B40" s="36">
        <f t="shared" si="4"/>
        <v>0</v>
      </c>
      <c r="C40" s="37" t="s">
        <v>230</v>
      </c>
      <c r="D40" s="36">
        <f>D41+D42</f>
        <v>0</v>
      </c>
    </row>
    <row r="41" spans="1:4" ht="21.75" customHeight="1">
      <c r="A41" s="35" t="s">
        <v>230</v>
      </c>
      <c r="B41" s="36">
        <f t="shared" si="5"/>
        <v>0</v>
      </c>
      <c r="C41" s="37" t="s">
        <v>236</v>
      </c>
      <c r="D41" s="36">
        <f t="shared" si="6"/>
        <v>0</v>
      </c>
    </row>
    <row r="42" spans="1:4" ht="21.75" customHeight="1">
      <c r="A42" s="35" t="s">
        <v>237</v>
      </c>
      <c r="B42" s="36">
        <f>B43+B46</f>
        <v>0</v>
      </c>
      <c r="C42" s="37" t="s">
        <v>238</v>
      </c>
      <c r="D42" s="36">
        <f>D43+D44</f>
        <v>0</v>
      </c>
    </row>
    <row r="43" spans="1:4" ht="21.75" customHeight="1">
      <c r="A43" s="35" t="s">
        <v>239</v>
      </c>
      <c r="B43" s="36">
        <f>B44+B45</f>
        <v>0</v>
      </c>
      <c r="C43" s="37"/>
      <c r="D43" s="38"/>
    </row>
    <row r="44" spans="1:4" ht="21.75" customHeight="1">
      <c r="A44" s="35"/>
      <c r="B44" s="36"/>
      <c r="C44" s="37"/>
      <c r="D44" s="36"/>
    </row>
    <row r="45" spans="1:4" s="25" customFormat="1" ht="21.75" customHeight="1">
      <c r="A45" s="29" t="s">
        <v>41</v>
      </c>
      <c r="B45" s="39">
        <f>B26+B28+B35</f>
        <v>866.5</v>
      </c>
      <c r="C45" s="40" t="s">
        <v>42</v>
      </c>
      <c r="D45" s="39">
        <f>D25+D32+D39+D40+D41+D42+D43+D44</f>
        <v>866.5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L18" sqref="L18"/>
    </sheetView>
  </sheetViews>
  <sheetFormatPr defaultColWidth="9.00390625" defaultRowHeight="14.25"/>
  <cols>
    <col min="1" max="16" width="8.50390625" style="27" customWidth="1"/>
    <col min="17" max="16384" width="9.00390625" style="27" customWidth="1"/>
  </cols>
  <sheetData>
    <row r="1" ht="14.25">
      <c r="A1" s="27" t="s">
        <v>240</v>
      </c>
    </row>
    <row r="2" spans="1:16" s="22" customFormat="1" ht="28.5" customHeight="1">
      <c r="A2" s="107" t="s">
        <v>241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5:16" s="23" customFormat="1" ht="23.25" customHeight="1">
      <c r="O3" s="33" t="s">
        <v>3</v>
      </c>
      <c r="P3" s="33"/>
    </row>
    <row r="4" spans="1:16" s="24" customFormat="1" ht="27" customHeight="1">
      <c r="A4" s="123" t="s">
        <v>220</v>
      </c>
      <c r="B4" s="123" t="s">
        <v>242</v>
      </c>
      <c r="C4" s="123"/>
      <c r="D4" s="123"/>
      <c r="E4" s="123" t="s">
        <v>243</v>
      </c>
      <c r="F4" s="123"/>
      <c r="G4" s="123"/>
      <c r="H4" s="123" t="s">
        <v>244</v>
      </c>
      <c r="I4" s="123" t="s">
        <v>245</v>
      </c>
      <c r="J4" s="123" t="s">
        <v>246</v>
      </c>
      <c r="K4" s="123" t="s">
        <v>247</v>
      </c>
      <c r="L4" s="123" t="s">
        <v>248</v>
      </c>
      <c r="M4" s="123"/>
      <c r="N4" s="123"/>
      <c r="O4" s="123" t="s">
        <v>249</v>
      </c>
      <c r="P4" s="123" t="s">
        <v>250</v>
      </c>
    </row>
    <row r="5" spans="1:16" s="24" customFormat="1" ht="24.75" customHeight="1">
      <c r="A5" s="123"/>
      <c r="B5" s="123" t="s">
        <v>9</v>
      </c>
      <c r="C5" s="123" t="s">
        <v>251</v>
      </c>
      <c r="D5" s="123" t="s">
        <v>252</v>
      </c>
      <c r="E5" s="123" t="s">
        <v>9</v>
      </c>
      <c r="F5" s="29" t="s">
        <v>253</v>
      </c>
      <c r="G5" s="29"/>
      <c r="H5" s="123"/>
      <c r="I5" s="123"/>
      <c r="J5" s="123"/>
      <c r="K5" s="123"/>
      <c r="L5" s="123" t="s">
        <v>9</v>
      </c>
      <c r="M5" s="123" t="s">
        <v>254</v>
      </c>
      <c r="N5" s="123" t="s">
        <v>255</v>
      </c>
      <c r="O5" s="123"/>
      <c r="P5" s="123"/>
    </row>
    <row r="6" spans="1:16" s="25" customFormat="1" ht="54.75" customHeight="1">
      <c r="A6" s="123"/>
      <c r="B6" s="123"/>
      <c r="C6" s="123"/>
      <c r="D6" s="123"/>
      <c r="E6" s="123"/>
      <c r="F6" s="28" t="s">
        <v>256</v>
      </c>
      <c r="G6" s="28" t="s">
        <v>49</v>
      </c>
      <c r="H6" s="123"/>
      <c r="I6" s="123"/>
      <c r="J6" s="123"/>
      <c r="K6" s="123"/>
      <c r="L6" s="123"/>
      <c r="M6" s="123"/>
      <c r="N6" s="123"/>
      <c r="O6" s="123"/>
      <c r="P6" s="123"/>
    </row>
    <row r="7" spans="1:16" s="26" customFormat="1" ht="45.75" customHeight="1">
      <c r="A7" s="30">
        <v>866.5</v>
      </c>
      <c r="B7" s="31">
        <f>C7+D7</f>
        <v>866.5</v>
      </c>
      <c r="C7" s="30">
        <v>866.5</v>
      </c>
      <c r="D7" s="32">
        <v>0</v>
      </c>
      <c r="E7" s="32">
        <f>F7+G7</f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f>M7+N7</f>
        <v>0</v>
      </c>
      <c r="M7" s="32">
        <v>0</v>
      </c>
      <c r="N7" s="32">
        <v>0</v>
      </c>
      <c r="O7" s="32">
        <v>0</v>
      </c>
      <c r="P7" s="32">
        <v>0</v>
      </c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P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2021-01-26T10:01:06Z</cp:lastPrinted>
  <dcterms:created xsi:type="dcterms:W3CDTF">2018-01-18T05:24:37Z</dcterms:created>
  <dcterms:modified xsi:type="dcterms:W3CDTF">2021-01-29T09:52:05Z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