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31" firstSheet="2" activeTab="3"/>
  </bookViews>
  <sheets>
    <sheet name="首页" sheetId="1" r:id="rId1"/>
    <sheet name="1.财政拨款收支预算总表" sheetId="2" r:id="rId2"/>
    <sheet name="2.一般公共预算财政拨款支出预算表" sheetId="3" r:id="rId3"/>
    <sheet name="3.一般公共预算财政拨款基本支出预算表" sheetId="4" r:id="rId4"/>
    <sheet name="4.一般公共预算财政拨款“三公”经费支出预算表" sheetId="5" r:id="rId5"/>
    <sheet name="5.政府性基金预算财政拨款支出预算表" sheetId="6" r:id="rId6"/>
    <sheet name="6.部门收支预算总表" sheetId="7" r:id="rId7"/>
    <sheet name="7.部门收入预算表" sheetId="8" r:id="rId8"/>
    <sheet name="8.部门支出预算表" sheetId="9" r:id="rId9"/>
    <sheet name="9.政府采购预算表" sheetId="10" r:id="rId10"/>
  </sheets>
  <definedNames>
    <definedName name="_xlnm.Print_Area" localSheetId="3">'3.一般公共预算财政拨款基本支出预算表'!$A$1:$E$66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<sst xmlns="http://schemas.openxmlformats.org/spreadsheetml/2006/main" count="349" uniqueCount="242">
  <si>
    <t>盐池县人民代表大会常务委员会办公室                         2022年部门预算——预算表</t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</si>
  <si>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</si>
  <si>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</si>
  <si>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</si>
  <si>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</si>
  <si>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</si>
  <si>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</si>
  <si>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</si>
  <si>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</si>
  <si>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</si>
  <si>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</si>
  <si>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</si>
  <si>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</si>
  <si>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</si>
  <si>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</si>
  <si>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</si>
  <si>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</si>
  <si>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</si>
  <si>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</si>
  <si>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</si>
  <si>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</si>
  <si>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</si>
  <si>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</si>
  <si>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</si>
  <si>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</si>
  <si>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</si>
  <si>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</si>
  <si>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</si>
  <si>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</si>
  <si>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</si>
  <si>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</si>
  <si>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</si>
  <si>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</si>
  <si>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</si>
  <si>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</si>
  <si>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</si>
  <si>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</si>
  <si>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</si>
  <si>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</si>
  <si>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</si>
  <si>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</si>
  <si>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</si>
  <si>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</si>
  <si>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</si>
  <si>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一般公共预算财政拨款支出预算表</t>
  </si>
  <si>
    <t>功能分类科目</t>
  </si>
  <si>
    <t>2021年执行数（预计数）</t>
  </si>
  <si>
    <t>2022年预算数</t>
  </si>
  <si>
    <t>2022年预算数与2021年执行数（预计数）</t>
  </si>
  <si>
    <t>科目编码</t>
  </si>
  <si>
    <t>科目名称</t>
  </si>
  <si>
    <t>合计</t>
  </si>
  <si>
    <t>基本支出</t>
  </si>
  <si>
    <t>项目支出</t>
  </si>
  <si>
    <t>增减额</t>
  </si>
  <si>
    <t>增减%</t>
  </si>
  <si>
    <t>　　　　行政运行</t>
  </si>
  <si>
    <t>　　　　一般行政管理事务</t>
  </si>
  <si>
    <t>　　　　人大会议</t>
  </si>
  <si>
    <t>　　　　行政单位离退休</t>
  </si>
  <si>
    <t>　　　　机关事业单位基本养老保险缴费支出</t>
  </si>
  <si>
    <t>　　　　机关事业单位职业年金缴费支出</t>
  </si>
  <si>
    <t>　　　　行政单位医疗</t>
  </si>
  <si>
    <t>　　　　公务员医疗补助</t>
  </si>
  <si>
    <t>　　　　住房公积金</t>
  </si>
  <si>
    <t>　　　　购房补贴</t>
  </si>
  <si>
    <t>表三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</si>
  <si>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</si>
  <si>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</si>
  <si>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</si>
  <si>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</si>
  <si>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</si>
  <si>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</si>
  <si>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</si>
  <si>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</si>
  <si>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</si>
  <si>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</si>
  <si>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</si>
  <si>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</si>
  <si>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</si>
  <si>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</si>
  <si>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</si>
  <si>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</si>
  <si>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</si>
  <si>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</si>
  <si>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</si>
  <si>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</si>
  <si>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</si>
  <si>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</si>
  <si>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</si>
  <si>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</si>
  <si>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</si>
  <si>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</si>
  <si>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</si>
  <si>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</si>
  <si>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</si>
  <si>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</si>
  <si>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</si>
  <si>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</si>
  <si>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</si>
  <si>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</si>
  <si>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</si>
  <si>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</si>
  <si>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</si>
  <si>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</si>
  <si>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</si>
  <si>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</si>
  <si>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</si>
  <si>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</si>
  <si>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</si>
  <si>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</si>
  <si>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</si>
  <si>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</si>
  <si>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</si>
  <si>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</si>
  <si>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</si>
  <si>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</si>
  <si>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</si>
  <si>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</si>
  <si>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</si>
  <si>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</si>
  <si>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</si>
  <si>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</si>
  <si>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</si>
  <si>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</si>
  <si>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</si>
  <si>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</si>
  <si>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</si>
  <si>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四、资本性支出</t>
  </si>
  <si>
    <t>办公设备购置</t>
  </si>
  <si>
    <t>专用设备购置</t>
  </si>
  <si>
    <t>信息网络及软件购置更新</t>
  </si>
  <si>
    <t>其他资本性支出</t>
  </si>
  <si>
    <t>表四</t>
  </si>
  <si>
    <t>一般公共预算财政拨款“三公”经费支出预算表</t>
  </si>
  <si>
    <r>
      <t>2021</t>
    </r>
    <r>
      <rPr>
        <b/>
        <sz val="11"/>
        <rFont val="宋体"/>
        <family val="0"/>
      </rPr>
      <t>年预算数</t>
    </r>
  </si>
  <si>
    <r>
      <t>2021</t>
    </r>
    <r>
      <rPr>
        <b/>
        <sz val="11"/>
        <rFont val="宋体"/>
        <family val="0"/>
      </rPr>
      <t>年执行数（预计数）</t>
    </r>
  </si>
  <si>
    <r>
      <t>2</t>
    </r>
    <r>
      <rPr>
        <b/>
        <sz val="11"/>
        <rFont val="宋体"/>
        <family val="0"/>
      </rPr>
      <t>022年预算数</t>
    </r>
  </si>
  <si>
    <t>因公出国（境）费</t>
  </si>
  <si>
    <t>公务用车购置及运行费</t>
  </si>
  <si>
    <t>公务用车购置费</t>
  </si>
  <si>
    <t>此表为空表。</t>
  </si>
  <si>
    <t>表五</t>
  </si>
  <si>
    <t>政府性基金预算财政拨款支出预算表</t>
  </si>
  <si>
    <t>人员经费</t>
  </si>
  <si>
    <t>日常公用经费</t>
  </si>
  <si>
    <t>表六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</si>
  <si>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</si>
  <si>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</si>
  <si>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</si>
  <si>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</si>
  <si>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</si>
  <si>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</si>
  <si>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</si>
  <si>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</si>
  <si>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</si>
  <si>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</si>
  <si>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</si>
  <si>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</si>
  <si>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</si>
  <si>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</si>
  <si>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</si>
  <si>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</si>
  <si>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</si>
  <si>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</si>
  <si>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</si>
  <si>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</si>
  <si>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</si>
  <si>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</si>
  <si>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</si>
  <si>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</si>
  <si>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</si>
  <si>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</si>
  <si>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</si>
  <si>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</si>
  <si>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</si>
  <si>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</si>
  <si>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</si>
  <si>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</si>
  <si>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</si>
  <si>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</si>
  <si>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</si>
  <si>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</si>
  <si>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</si>
  <si>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</si>
  <si>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</si>
  <si>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</si>
  <si>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</si>
  <si>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</si>
  <si>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</si>
  <si>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</si>
  <si>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</si>
  <si>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</si>
  <si>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</si>
  <si>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</si>
  <si>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</si>
  <si>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</si>
  <si>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</si>
  <si>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</si>
  <si>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</si>
  <si>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</si>
  <si>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表七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</si>
  <si>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</si>
  <si>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</si>
  <si>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</si>
  <si>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</si>
  <si>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</si>
  <si>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</si>
  <si>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</si>
  <si>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</si>
  <si>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</si>
  <si>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</si>
  <si>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</si>
  <si>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</si>
  <si>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</si>
  <si>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</si>
  <si>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非本级财政拨款</t>
  </si>
  <si>
    <t>非同级财政拨款（科研及辅助活动）</t>
  </si>
  <si>
    <t>教育收费</t>
  </si>
  <si>
    <t>表八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</si>
  <si>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</si>
  <si>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</si>
  <si>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</si>
  <si>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</si>
  <si>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</si>
  <si>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</si>
  <si>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</si>
  <si>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</si>
  <si>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</si>
  <si>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表九</t>
  </si>
  <si>
    <t>政府采购预算表</t>
  </si>
  <si>
    <t>支出经济分类科目</t>
  </si>
  <si>
    <t>采购项目</t>
  </si>
  <si>
    <t>采购品目</t>
  </si>
  <si>
    <t>财政拨款</t>
  </si>
  <si>
    <t>单位自筹资金</t>
  </si>
  <si>
    <t>本年安排</t>
  </si>
  <si>
    <t>上年结转</t>
  </si>
  <si>
    <t>6789</t>
  </si>
  <si>
    <t>A02010104-台式计算机</t>
  </si>
  <si>
    <t>A060205-木制台、桌类</t>
  </si>
  <si>
    <t>A08010599-其他纸制品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</si>
</sst>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2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sz val="11"/>
      <name val="方正小标宋简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6"/>
      <name val="宋体"/>
      <family val="0"/>
    </font>
    <font>
      <b/>
      <sz val="26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4" fillId="7" borderId="0" applyNumberFormat="0" applyBorder="0" applyAlignment="0" applyProtection="0"/>
    <xf numFmtId="0" fontId="33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33" fillId="12" borderId="0" applyNumberFormat="0" applyBorder="0" applyAlignment="0" applyProtection="0"/>
    <xf numFmtId="44" fontId="0" fillId="0" borderId="0" applyFont="0" applyFill="0" applyBorder="0" applyAlignment="0" applyProtection="0"/>
    <xf numFmtId="0" fontId="33" fillId="13" borderId="0" applyNumberFormat="0" applyBorder="0" applyAlignment="0" applyProtection="0"/>
    <xf numFmtId="0" fontId="41" fillId="14" borderId="5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42" fillId="18" borderId="5" applyNumberFormat="0" applyAlignment="0" applyProtection="0"/>
    <xf numFmtId="0" fontId="43" fillId="14" borderId="6" applyNumberFormat="0" applyAlignment="0" applyProtection="0"/>
    <xf numFmtId="0" fontId="44" fillId="19" borderId="7" applyNumberFormat="0" applyAlignment="0" applyProtection="0"/>
    <xf numFmtId="0" fontId="45" fillId="0" borderId="8" applyNumberFormat="0" applyFill="0" applyAlignment="0" applyProtection="0"/>
    <xf numFmtId="0" fontId="34" fillId="20" borderId="0" applyNumberFormat="0" applyBorder="0" applyAlignment="0" applyProtection="0"/>
    <xf numFmtId="0" fontId="20" fillId="0" borderId="0">
      <alignment/>
      <protection/>
    </xf>
    <xf numFmtId="0" fontId="34" fillId="21" borderId="0" applyNumberFormat="0" applyBorder="0" applyAlignment="0" applyProtection="0"/>
    <xf numFmtId="0" fontId="0" fillId="22" borderId="9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48" fillId="25" borderId="0" applyNumberFormat="0" applyBorder="0" applyAlignment="0" applyProtection="0"/>
    <xf numFmtId="0" fontId="33" fillId="26" borderId="0" applyNumberFormat="0" applyBorder="0" applyAlignment="0" applyProtection="0"/>
    <xf numFmtId="0" fontId="49" fillId="27" borderId="0" applyNumberFormat="0" applyBorder="0" applyAlignment="0" applyProtection="0"/>
    <xf numFmtId="0" fontId="34" fillId="28" borderId="0" applyNumberFormat="0" applyBorder="0" applyAlignment="0" applyProtection="0"/>
    <xf numFmtId="0" fontId="33" fillId="29" borderId="0" applyNumberFormat="0" applyBorder="0" applyAlignment="0" applyProtection="0"/>
    <xf numFmtId="0" fontId="20" fillId="0" borderId="0">
      <alignment/>
      <protection/>
    </xf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2" fillId="0" borderId="10" xfId="50" applyFont="1" applyBorder="1" applyAlignment="1" applyProtection="1">
      <alignment horizontal="center" vertical="center" wrapText="1"/>
      <protection/>
    </xf>
    <xf numFmtId="0" fontId="52" fillId="0" borderId="11" xfId="50" applyFont="1" applyBorder="1" applyAlignment="1" applyProtection="1">
      <alignment horizontal="center" vertical="center" wrapText="1"/>
      <protection/>
    </xf>
    <xf numFmtId="0" fontId="52" fillId="0" borderId="12" xfId="5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0" xfId="0" applyNumberFormat="1" applyFont="1" applyBorder="1" applyAlignment="1" applyProtection="1">
      <alignment vertical="center" wrapText="1"/>
      <protection/>
    </xf>
    <xf numFmtId="0" fontId="52" fillId="0" borderId="13" xfId="50" applyNumberFormat="1" applyFont="1" applyBorder="1" applyAlignment="1" applyProtection="1">
      <alignment horizontal="center" vertical="center" wrapText="1"/>
      <protection/>
    </xf>
    <xf numFmtId="0" fontId="52" fillId="0" borderId="14" xfId="50" applyNumberFormat="1" applyFont="1" applyBorder="1" applyAlignment="1" applyProtection="1">
      <alignment horizontal="center" vertical="center" wrapText="1"/>
      <protection/>
    </xf>
    <xf numFmtId="0" fontId="52" fillId="0" borderId="15" xfId="50" applyNumberFormat="1" applyFont="1" applyBorder="1" applyAlignment="1" applyProtection="1">
      <alignment horizontal="center" vertical="center" wrapText="1"/>
      <protection/>
    </xf>
    <xf numFmtId="0" fontId="52" fillId="0" borderId="16" xfId="50" applyNumberFormat="1" applyFont="1" applyBorder="1" applyAlignment="1" applyProtection="1">
      <alignment horizontal="center" vertical="center" wrapText="1"/>
      <protection/>
    </xf>
    <xf numFmtId="0" fontId="52" fillId="0" borderId="17" xfId="50" applyNumberFormat="1" applyFont="1" applyBorder="1" applyAlignment="1" applyProtection="1">
      <alignment horizontal="center" vertical="center" wrapText="1"/>
      <protection/>
    </xf>
    <xf numFmtId="0" fontId="52" fillId="0" borderId="18" xfId="50" applyNumberFormat="1" applyFont="1" applyBorder="1" applyAlignment="1" applyProtection="1">
      <alignment horizontal="center" vertical="center" wrapText="1"/>
      <protection/>
    </xf>
    <xf numFmtId="176" fontId="53" fillId="0" borderId="13" xfId="50" applyNumberFormat="1" applyFont="1" applyBorder="1" applyAlignment="1" applyProtection="1">
      <alignment horizontal="right" vertical="center" wrapText="1"/>
      <protection/>
    </xf>
    <xf numFmtId="176" fontId="53" fillId="0" borderId="14" xfId="50" applyNumberFormat="1" applyFont="1" applyBorder="1" applyAlignment="1" applyProtection="1">
      <alignment horizontal="right" vertical="center" wrapText="1"/>
      <protection/>
    </xf>
    <xf numFmtId="176" fontId="5" fillId="0" borderId="10" xfId="0" applyNumberFormat="1" applyFont="1" applyBorder="1" applyAlignment="1" applyProtection="1">
      <alignment horizontal="right" vertical="center"/>
      <protection/>
    </xf>
    <xf numFmtId="0" fontId="50" fillId="0" borderId="0" xfId="0" applyNumberFormat="1" applyFont="1" applyAlignment="1">
      <alignment vertical="center"/>
    </xf>
    <xf numFmtId="0" fontId="52" fillId="0" borderId="19" xfId="50" applyNumberFormat="1" applyFont="1" applyBorder="1" applyAlignment="1" applyProtection="1">
      <alignment horizontal="center" vertical="center" wrapText="1"/>
      <protection/>
    </xf>
    <xf numFmtId="176" fontId="53" fillId="0" borderId="14" xfId="50" applyNumberFormat="1" applyFont="1" applyBorder="1" applyAlignment="1" applyProtection="1">
      <alignment vertical="center" wrapText="1"/>
      <protection/>
    </xf>
    <xf numFmtId="0" fontId="54" fillId="0" borderId="0" xfId="0" applyFont="1" applyAlignment="1">
      <alignment horizontal="right" vertical="center"/>
    </xf>
    <xf numFmtId="0" fontId="52" fillId="0" borderId="20" xfId="5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54" fillId="0" borderId="0" xfId="0" applyNumberFormat="1" applyFont="1" applyAlignment="1">
      <alignment vertical="center"/>
    </xf>
    <xf numFmtId="0" fontId="55" fillId="0" borderId="17" xfId="0" applyFont="1" applyFill="1" applyBorder="1" applyAlignment="1">
      <alignment horizontal="center" vertical="center" wrapText="1"/>
    </xf>
    <xf numFmtId="176" fontId="56" fillId="0" borderId="14" xfId="0" applyNumberFormat="1" applyFont="1" applyFill="1" applyBorder="1" applyAlignment="1">
      <alignment horizontal="right" vertical="center" wrapText="1"/>
    </xf>
    <xf numFmtId="176" fontId="56" fillId="0" borderId="14" xfId="0" applyNumberFormat="1" applyFont="1" applyBorder="1" applyAlignment="1">
      <alignment horizontal="right" vertical="center" wrapText="1"/>
    </xf>
    <xf numFmtId="0" fontId="55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176" fontId="58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0" fillId="0" borderId="21" xfId="0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Border="1" applyAlignment="1" applyProtection="1">
      <alignment horizontal="right" vertical="center"/>
      <protection/>
    </xf>
    <xf numFmtId="176" fontId="1" fillId="0" borderId="14" xfId="0" applyNumberFormat="1" applyFont="1" applyFill="1" applyBorder="1" applyAlignment="1">
      <alignment vertical="center" wrapText="1"/>
    </xf>
    <xf numFmtId="176" fontId="1" fillId="0" borderId="14" xfId="0" applyNumberFormat="1" applyFont="1" applyFill="1" applyBorder="1" applyAlignment="1">
      <alignment vertical="center"/>
    </xf>
    <xf numFmtId="176" fontId="9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76" fontId="59" fillId="0" borderId="14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left" vertical="center" wrapText="1"/>
    </xf>
    <xf numFmtId="176" fontId="60" fillId="0" borderId="14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0" fontId="9" fillId="0" borderId="17" xfId="0" applyNumberFormat="1" applyFont="1" applyFill="1" applyBorder="1" applyAlignment="1">
      <alignment horizontal="center" vertical="center" wrapText="1"/>
    </xf>
    <xf numFmtId="10" fontId="9" fillId="0" borderId="18" xfId="0" applyNumberFormat="1" applyFont="1" applyFill="1" applyBorder="1" applyAlignment="1">
      <alignment horizontal="center" vertical="center" wrapText="1"/>
    </xf>
    <xf numFmtId="10" fontId="59" fillId="0" borderId="14" xfId="0" applyNumberFormat="1" applyFont="1" applyFill="1" applyBorder="1" applyAlignment="1">
      <alignment horizontal="right" vertical="center" wrapText="1"/>
    </xf>
    <xf numFmtId="176" fontId="60" fillId="0" borderId="19" xfId="0" applyNumberFormat="1" applyFont="1" applyFill="1" applyBorder="1" applyAlignment="1">
      <alignment horizontal="right" vertical="center" wrapText="1"/>
    </xf>
    <xf numFmtId="10" fontId="60" fillId="0" borderId="14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vertical="center"/>
    </xf>
    <xf numFmtId="176" fontId="54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59" fillId="0" borderId="14" xfId="0" applyFont="1" applyBorder="1" applyAlignment="1">
      <alignment horizontal="center" vertical="center" wrapText="1"/>
    </xf>
    <xf numFmtId="176" fontId="54" fillId="0" borderId="14" xfId="0" applyNumberFormat="1" applyFont="1" applyFill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9" fillId="0" borderId="14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176" fontId="1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176" fontId="59" fillId="0" borderId="14" xfId="0" applyNumberFormat="1" applyFont="1" applyFill="1" applyBorder="1" applyAlignment="1">
      <alignment vertical="center" wrapText="1"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>
      <alignment vertical="center" wrapText="1"/>
    </xf>
    <xf numFmtId="176" fontId="51" fillId="0" borderId="14" xfId="0" applyNumberFormat="1" applyFont="1" applyFill="1" applyBorder="1" applyAlignment="1">
      <alignment vertical="center" wrapText="1"/>
    </xf>
    <xf numFmtId="0" fontId="5" fillId="0" borderId="10" xfId="0" applyFont="1" applyBorder="1" applyAlignment="1" applyProtection="1">
      <alignment vertical="center"/>
      <protection/>
    </xf>
    <xf numFmtId="176" fontId="60" fillId="0" borderId="14" xfId="0" applyNumberFormat="1" applyFont="1" applyFill="1" applyBorder="1" applyAlignment="1">
      <alignment vertical="center" wrapText="1"/>
    </xf>
    <xf numFmtId="10" fontId="9" fillId="0" borderId="14" xfId="0" applyNumberFormat="1" applyFont="1" applyBorder="1" applyAlignment="1">
      <alignment horizontal="center" vertical="center" wrapText="1"/>
    </xf>
    <xf numFmtId="10" fontId="59" fillId="0" borderId="14" xfId="0" applyNumberFormat="1" applyFont="1" applyFill="1" applyBorder="1" applyAlignment="1">
      <alignment vertical="center" wrapText="1"/>
    </xf>
    <xf numFmtId="176" fontId="60" fillId="0" borderId="19" xfId="0" applyNumberFormat="1" applyFont="1" applyFill="1" applyBorder="1" applyAlignment="1">
      <alignment vertical="center" wrapText="1"/>
    </xf>
    <xf numFmtId="10" fontId="60" fillId="0" borderId="14" xfId="0" applyNumberFormat="1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horizontal="right" vertical="center"/>
    </xf>
    <xf numFmtId="176" fontId="51" fillId="0" borderId="0" xfId="0" applyNumberFormat="1" applyFont="1" applyFill="1" applyAlignment="1">
      <alignment horizontal="right" vertical="center"/>
    </xf>
    <xf numFmtId="0" fontId="6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1" xfId="0" applyNumberFormat="1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/>
    </xf>
    <xf numFmtId="176" fontId="52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 horizontal="left" vertical="center" wrapText="1"/>
    </xf>
    <xf numFmtId="176" fontId="53" fillId="0" borderId="10" xfId="0" applyNumberFormat="1" applyFont="1" applyFill="1" applyBorder="1" applyAlignment="1">
      <alignment horizontal="right" vertical="center" wrapText="1"/>
    </xf>
    <xf numFmtId="176" fontId="53" fillId="0" borderId="11" xfId="0" applyNumberFormat="1" applyFont="1" applyFill="1" applyBorder="1" applyAlignment="1">
      <alignment horizontal="right" vertical="center" wrapText="1"/>
    </xf>
    <xf numFmtId="0" fontId="53" fillId="0" borderId="13" xfId="0" applyFont="1" applyFill="1" applyBorder="1" applyAlignment="1">
      <alignment horizontal="left" vertical="center" wrapText="1"/>
    </xf>
    <xf numFmtId="176" fontId="51" fillId="0" borderId="14" xfId="0" applyNumberFormat="1" applyFont="1" applyFill="1" applyBorder="1" applyAlignment="1">
      <alignment vertical="center"/>
    </xf>
    <xf numFmtId="176" fontId="53" fillId="0" borderId="12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 applyProtection="1">
      <alignment vertical="center"/>
      <protection/>
    </xf>
    <xf numFmtId="176" fontId="52" fillId="0" borderId="13" xfId="0" applyNumberFormat="1" applyFont="1" applyFill="1" applyBorder="1" applyAlignment="1">
      <alignment horizontal="right" vertical="center" wrapText="1"/>
    </xf>
    <xf numFmtId="0" fontId="52" fillId="0" borderId="14" xfId="0" applyFont="1" applyFill="1" applyBorder="1" applyAlignment="1">
      <alignment horizontal="center" vertical="center" wrapText="1"/>
    </xf>
    <xf numFmtId="176" fontId="52" fillId="0" borderId="14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left" vertical="center" wrapText="1"/>
    </xf>
    <xf numFmtId="176" fontId="52" fillId="0" borderId="10" xfId="0" applyNumberFormat="1" applyFont="1" applyFill="1" applyBorder="1" applyAlignment="1">
      <alignment horizontal="right" vertical="center" wrapText="1"/>
    </xf>
    <xf numFmtId="0" fontId="53" fillId="0" borderId="11" xfId="0" applyFont="1" applyFill="1" applyBorder="1" applyAlignment="1">
      <alignment horizontal="left" vertical="center" wrapText="1"/>
    </xf>
    <xf numFmtId="176" fontId="53" fillId="0" borderId="22" xfId="0" applyNumberFormat="1" applyFont="1" applyFill="1" applyBorder="1" applyAlignment="1">
      <alignment horizontal="right" vertical="center" wrapText="1"/>
    </xf>
    <xf numFmtId="176" fontId="6" fillId="0" borderId="11" xfId="0" applyNumberFormat="1" applyFont="1" applyBorder="1" applyAlignment="1" applyProtection="1">
      <alignment horizontal="right" vertical="center"/>
      <protection/>
    </xf>
    <xf numFmtId="176" fontId="53" fillId="0" borderId="14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1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horizontal="center" vertical="center" wrapText="1"/>
      <protection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G1" sqref="G1"/>
    </sheetView>
  </sheetViews>
  <sheetFormatPr defaultColWidth="9.00390625" defaultRowHeight="14.25"/>
  <cols>
    <col min="1" max="1" width="2.875" style="0" customWidth="1"/>
    <col min="11" max="11" width="16.125" style="0" customWidth="1"/>
  </cols>
  <sheetData>
    <row r="1" spans="2:10" ht="147" customHeight="1">
      <c r="B1" s="138"/>
      <c r="C1" s="138"/>
      <c r="D1" s="138"/>
      <c r="E1" s="138"/>
      <c r="F1" s="138"/>
      <c r="G1" s="138"/>
      <c r="H1" s="138"/>
      <c r="I1" s="138"/>
      <c r="J1" s="138"/>
    </row>
    <row r="2" spans="1:13" s="137" customFormat="1" ht="164.25" customHeight="1">
      <c r="A2" s="139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</sheetData>
  <sheetProtection/>
  <mergeCells count="1">
    <mergeCell ref="A2:M2"/>
  </mergeCells>
  <printOptions horizontalCentered="1"/>
  <pageMargins left="0.5902777777777778" right="0.5902777777777778" top="0.5902777777777778" bottom="0.39305555555555555" header="0.5118055555555555" footer="0.511805555555555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workbookViewId="0" topLeftCell="A1">
      <selection activeCell="D21" sqref="D21"/>
    </sheetView>
  </sheetViews>
  <sheetFormatPr defaultColWidth="9.00390625" defaultRowHeight="14.25"/>
  <cols>
    <col min="1" max="3" width="10.125" style="0" customWidth="1"/>
    <col min="4" max="4" width="13.125" style="0" customWidth="1"/>
    <col min="5" max="8" width="8.625" style="0" customWidth="1"/>
    <col min="9" max="20" width="8.625" style="4" customWidth="1"/>
    <col min="21" max="24" width="8.875" style="4" customWidth="1"/>
  </cols>
  <sheetData>
    <row r="1" ht="14.25">
      <c r="A1" t="s">
        <v>229</v>
      </c>
    </row>
    <row r="2" spans="1:24" s="1" customFormat="1" ht="22.5" customHeight="1">
      <c r="A2" s="5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6"/>
      <c r="V2" s="26"/>
      <c r="W2" s="26"/>
      <c r="X2" s="26"/>
    </row>
    <row r="3" spans="1:24" s="2" customFormat="1" ht="15.75" customHeight="1">
      <c r="A3" s="6"/>
      <c r="B3" s="6"/>
      <c r="C3" s="6"/>
      <c r="D3" s="6"/>
      <c r="E3" s="6"/>
      <c r="F3" s="6"/>
      <c r="G3" s="6"/>
      <c r="I3" s="21"/>
      <c r="J3" s="21"/>
      <c r="K3" s="21"/>
      <c r="L3" s="21"/>
      <c r="M3" s="21"/>
      <c r="N3" s="21"/>
      <c r="O3" s="21"/>
      <c r="P3" s="21"/>
      <c r="Q3" s="21"/>
      <c r="R3" s="21"/>
      <c r="S3" s="24" t="s">
        <v>3</v>
      </c>
      <c r="T3" s="24"/>
      <c r="U3" s="21"/>
      <c r="V3" s="21"/>
      <c r="W3" s="26"/>
      <c r="X3" s="26"/>
    </row>
    <row r="4" spans="1:24" s="3" customFormat="1" ht="21.75" customHeight="1">
      <c r="A4" s="7" t="s">
        <v>231</v>
      </c>
      <c r="B4" s="7"/>
      <c r="C4" s="7" t="s">
        <v>232</v>
      </c>
      <c r="D4" s="7" t="s">
        <v>233</v>
      </c>
      <c r="E4" s="12" t="s">
        <v>72</v>
      </c>
      <c r="F4" s="13" t="s">
        <v>234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6" t="s">
        <v>235</v>
      </c>
      <c r="W4" s="26"/>
      <c r="X4" s="26"/>
    </row>
    <row r="5" spans="1:20" s="3" customFormat="1" ht="21.75" customHeight="1">
      <c r="A5" s="7"/>
      <c r="B5" s="7"/>
      <c r="C5" s="7"/>
      <c r="D5" s="7"/>
      <c r="E5" s="12"/>
      <c r="F5" s="14" t="s">
        <v>236</v>
      </c>
      <c r="G5" s="15"/>
      <c r="H5" s="15"/>
      <c r="I5" s="15"/>
      <c r="J5" s="15"/>
      <c r="K5" s="15"/>
      <c r="L5" s="22"/>
      <c r="M5" s="14" t="s">
        <v>237</v>
      </c>
      <c r="N5" s="15"/>
      <c r="O5" s="15"/>
      <c r="P5" s="15"/>
      <c r="Q5" s="15"/>
      <c r="R5" s="15"/>
      <c r="S5" s="22"/>
      <c r="T5" s="25"/>
    </row>
    <row r="6" spans="1:20" s="3" customFormat="1" ht="35.25" customHeight="1">
      <c r="A6" s="8" t="s">
        <v>49</v>
      </c>
      <c r="B6" s="8" t="s">
        <v>50</v>
      </c>
      <c r="C6" s="7"/>
      <c r="D6" s="7"/>
      <c r="E6" s="12"/>
      <c r="F6" s="16" t="s">
        <v>51</v>
      </c>
      <c r="G6" s="14" t="s">
        <v>10</v>
      </c>
      <c r="H6" s="15"/>
      <c r="I6" s="22"/>
      <c r="J6" s="14" t="s">
        <v>11</v>
      </c>
      <c r="K6" s="15"/>
      <c r="L6" s="22"/>
      <c r="M6" s="16" t="s">
        <v>51</v>
      </c>
      <c r="N6" s="14" t="s">
        <v>10</v>
      </c>
      <c r="O6" s="15"/>
      <c r="P6" s="22"/>
      <c r="Q6" s="14" t="s">
        <v>11</v>
      </c>
      <c r="R6" s="15"/>
      <c r="S6" s="22"/>
      <c r="T6" s="25"/>
    </row>
    <row r="7" spans="1:20" s="3" customFormat="1" ht="36.75" customHeight="1">
      <c r="A7" s="9"/>
      <c r="B7" s="9"/>
      <c r="C7" s="7"/>
      <c r="D7" s="7"/>
      <c r="E7" s="12"/>
      <c r="F7" s="17"/>
      <c r="G7" s="13" t="s">
        <v>9</v>
      </c>
      <c r="H7" s="13" t="s">
        <v>52</v>
      </c>
      <c r="I7" s="13" t="s">
        <v>53</v>
      </c>
      <c r="J7" s="13" t="s">
        <v>9</v>
      </c>
      <c r="K7" s="13" t="s">
        <v>52</v>
      </c>
      <c r="L7" s="13" t="s">
        <v>53</v>
      </c>
      <c r="M7" s="17"/>
      <c r="N7" s="13" t="s">
        <v>9</v>
      </c>
      <c r="O7" s="13" t="s">
        <v>52</v>
      </c>
      <c r="P7" s="13" t="s">
        <v>53</v>
      </c>
      <c r="Q7" s="13" t="s">
        <v>9</v>
      </c>
      <c r="R7" s="13" t="s">
        <v>52</v>
      </c>
      <c r="S7" s="13" t="s">
        <v>53</v>
      </c>
      <c r="T7" s="17"/>
    </row>
    <row r="8" spans="1:20" s="3" customFormat="1" ht="34.5" customHeight="1">
      <c r="A8" s="10">
        <v>30201</v>
      </c>
      <c r="B8" s="10" t="s">
        <v>88</v>
      </c>
      <c r="C8" s="11" t="s">
        <v>238</v>
      </c>
      <c r="D8" s="11" t="s">
        <v>239</v>
      </c>
      <c r="E8" s="18">
        <f>F8+M8+T8</f>
        <v>1</v>
      </c>
      <c r="F8" s="19">
        <f>G8+J8</f>
        <v>1</v>
      </c>
      <c r="G8" s="19">
        <f>H8+I8</f>
        <v>1</v>
      </c>
      <c r="H8" s="20">
        <v>1</v>
      </c>
      <c r="I8" s="19">
        <v>0</v>
      </c>
      <c r="J8" s="19">
        <f>K8+L8</f>
        <v>0</v>
      </c>
      <c r="K8" s="19">
        <v>0</v>
      </c>
      <c r="L8" s="19">
        <v>0</v>
      </c>
      <c r="M8" s="19">
        <f>N8+Q8</f>
        <v>0</v>
      </c>
      <c r="N8" s="19">
        <f>O8+P8</f>
        <v>0</v>
      </c>
      <c r="O8" s="19">
        <v>0</v>
      </c>
      <c r="P8" s="19">
        <v>0</v>
      </c>
      <c r="Q8" s="19">
        <f>R8+S8</f>
        <v>0</v>
      </c>
      <c r="R8" s="19">
        <v>0</v>
      </c>
      <c r="S8" s="19">
        <v>0</v>
      </c>
      <c r="T8" s="19">
        <v>0</v>
      </c>
    </row>
    <row r="9" spans="1:20" s="3" customFormat="1" ht="34.5" customHeight="1">
      <c r="A9" s="10">
        <v>30201</v>
      </c>
      <c r="B9" s="10" t="s">
        <v>88</v>
      </c>
      <c r="C9" s="11" t="s">
        <v>238</v>
      </c>
      <c r="D9" s="11" t="s">
        <v>240</v>
      </c>
      <c r="E9" s="18">
        <f>F9+M9+T9</f>
        <v>0.5</v>
      </c>
      <c r="F9" s="19">
        <f>G9+J9</f>
        <v>0.5</v>
      </c>
      <c r="G9" s="19">
        <f>H9+I9</f>
        <v>0.5</v>
      </c>
      <c r="H9" s="20">
        <v>0.5</v>
      </c>
      <c r="I9" s="23">
        <v>0</v>
      </c>
      <c r="J9" s="19">
        <f>K9+L9</f>
        <v>0</v>
      </c>
      <c r="K9" s="23">
        <v>0</v>
      </c>
      <c r="L9" s="23">
        <v>0</v>
      </c>
      <c r="M9" s="19">
        <f>N9+Q9</f>
        <v>0</v>
      </c>
      <c r="N9" s="19">
        <f>O9+P9</f>
        <v>0</v>
      </c>
      <c r="O9" s="23">
        <v>0</v>
      </c>
      <c r="P9" s="23">
        <v>0</v>
      </c>
      <c r="Q9" s="19">
        <f>R9+S9</f>
        <v>0</v>
      </c>
      <c r="R9" s="23">
        <v>0</v>
      </c>
      <c r="S9" s="23">
        <v>0</v>
      </c>
      <c r="T9" s="23">
        <v>0</v>
      </c>
    </row>
    <row r="10" spans="1:20" s="3" customFormat="1" ht="34.5" customHeight="1">
      <c r="A10" s="10">
        <v>30201</v>
      </c>
      <c r="B10" s="10" t="s">
        <v>88</v>
      </c>
      <c r="C10" s="11" t="s">
        <v>238</v>
      </c>
      <c r="D10" s="11" t="s">
        <v>241</v>
      </c>
      <c r="E10" s="18">
        <f>F10+M10+T10</f>
        <v>0.68</v>
      </c>
      <c r="F10" s="19">
        <f>G10+J10</f>
        <v>0.68</v>
      </c>
      <c r="G10" s="19">
        <f>H10+I10</f>
        <v>0.68</v>
      </c>
      <c r="H10" s="20">
        <v>0.68</v>
      </c>
      <c r="I10" s="23">
        <v>0</v>
      </c>
      <c r="J10" s="19">
        <f>K10+L10</f>
        <v>0</v>
      </c>
      <c r="K10" s="23">
        <v>0</v>
      </c>
      <c r="L10" s="23">
        <v>0</v>
      </c>
      <c r="M10" s="19">
        <f>N10+Q10</f>
        <v>0</v>
      </c>
      <c r="N10" s="19">
        <f>O10+P10</f>
        <v>0</v>
      </c>
      <c r="O10" s="23">
        <v>0</v>
      </c>
      <c r="P10" s="23">
        <v>0</v>
      </c>
      <c r="Q10" s="19">
        <f>R10+S10</f>
        <v>0</v>
      </c>
      <c r="R10" s="23">
        <v>0</v>
      </c>
      <c r="S10" s="23">
        <v>0</v>
      </c>
      <c r="T10" s="23">
        <v>0</v>
      </c>
    </row>
  </sheetData>
  <sheetProtection/>
  <mergeCells count="18">
    <mergeCell ref="A2:T2"/>
    <mergeCell ref="S3:T3"/>
    <mergeCell ref="F4:S4"/>
    <mergeCell ref="F5:L5"/>
    <mergeCell ref="M5:S5"/>
    <mergeCell ref="G6:I6"/>
    <mergeCell ref="J6:L6"/>
    <mergeCell ref="N6:P6"/>
    <mergeCell ref="Q6:S6"/>
    <mergeCell ref="A6:A7"/>
    <mergeCell ref="B6:B7"/>
    <mergeCell ref="C4:C7"/>
    <mergeCell ref="D4:D7"/>
    <mergeCell ref="E4:E7"/>
    <mergeCell ref="F6:F7"/>
    <mergeCell ref="M6:M7"/>
    <mergeCell ref="T4:T7"/>
    <mergeCell ref="A4:B5"/>
  </mergeCells>
  <printOptions horizontalCentered="1"/>
  <pageMargins left="0.5902777777777778" right="0.5902777777777778" top="0.5902777777777778" bottom="0.39305555555555555" header="0.5118055555555555" footer="0.5118055555555555"/>
  <pageSetup fitToHeight="0" fitToWidth="1" horizontalDpi="600" verticalDpi="6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C23" sqref="C23"/>
    </sheetView>
  </sheetViews>
  <sheetFormatPr defaultColWidth="9.00390625" defaultRowHeight="14.25"/>
  <cols>
    <col min="1" max="1" width="29.50390625" style="39" customWidth="1"/>
    <col min="2" max="2" width="15.125" style="110" customWidth="1"/>
    <col min="3" max="3" width="30.125" style="39" customWidth="1"/>
    <col min="4" max="6" width="15.125" style="110" customWidth="1"/>
    <col min="7" max="16384" width="9.00390625" style="39" customWidth="1"/>
  </cols>
  <sheetData>
    <row r="1" ht="16.5" customHeight="1">
      <c r="A1" s="39" t="s">
        <v>1</v>
      </c>
    </row>
    <row r="2" spans="1:6" s="34" customFormat="1" ht="21" customHeight="1">
      <c r="A2" s="40" t="s">
        <v>2</v>
      </c>
      <c r="B2" s="48"/>
      <c r="C2" s="40"/>
      <c r="D2" s="48"/>
      <c r="E2" s="48"/>
      <c r="F2" s="48"/>
    </row>
    <row r="3" spans="2:6" s="35" customFormat="1" ht="17.25" customHeight="1">
      <c r="B3" s="111"/>
      <c r="C3" s="112"/>
      <c r="D3" s="111"/>
      <c r="E3" s="111"/>
      <c r="F3" s="111" t="s">
        <v>3</v>
      </c>
    </row>
    <row r="4" spans="1:6" s="37" customFormat="1" ht="17.25" customHeight="1">
      <c r="A4" s="113" t="s">
        <v>4</v>
      </c>
      <c r="B4" s="114"/>
      <c r="C4" s="113" t="s">
        <v>5</v>
      </c>
      <c r="D4" s="114"/>
      <c r="E4" s="114"/>
      <c r="F4" s="114"/>
    </row>
    <row r="5" spans="1:6" s="36" customFormat="1" ht="18.75" customHeight="1">
      <c r="A5" s="115" t="s">
        <v>6</v>
      </c>
      <c r="B5" s="116" t="s">
        <v>7</v>
      </c>
      <c r="C5" s="115" t="s">
        <v>8</v>
      </c>
      <c r="D5" s="117" t="s">
        <v>7</v>
      </c>
      <c r="E5" s="117"/>
      <c r="F5" s="117"/>
    </row>
    <row r="6" spans="1:6" s="36" customFormat="1" ht="31.5" customHeight="1">
      <c r="A6" s="115"/>
      <c r="B6" s="118"/>
      <c r="C6" s="115"/>
      <c r="D6" s="117" t="s">
        <v>9</v>
      </c>
      <c r="E6" s="117" t="s">
        <v>10</v>
      </c>
      <c r="F6" s="117" t="s">
        <v>11</v>
      </c>
    </row>
    <row r="7" spans="1:6" s="35" customFormat="1" ht="15.75" customHeight="1">
      <c r="A7" s="119" t="s">
        <v>12</v>
      </c>
      <c r="B7" s="120">
        <f>SUM(B8:B9)</f>
        <v>563.24</v>
      </c>
      <c r="C7" s="119" t="s">
        <v>13</v>
      </c>
      <c r="D7" s="120">
        <f>SUM(D8:D28)</f>
        <v>563.2399999999999</v>
      </c>
      <c r="E7" s="120">
        <f>SUM(E8:E28)</f>
        <v>563.2399999999999</v>
      </c>
      <c r="F7" s="120">
        <f>SUM(F8:F28)</f>
        <v>0</v>
      </c>
    </row>
    <row r="8" spans="1:6" s="35" customFormat="1" ht="15.75" customHeight="1">
      <c r="A8" s="121" t="s">
        <v>14</v>
      </c>
      <c r="B8" s="122">
        <v>563.24</v>
      </c>
      <c r="C8" s="121" t="s">
        <v>15</v>
      </c>
      <c r="D8" s="122">
        <f>E8+F8</f>
        <v>420.7</v>
      </c>
      <c r="E8" s="54">
        <v>420.7</v>
      </c>
      <c r="F8" s="122">
        <v>0</v>
      </c>
    </row>
    <row r="9" spans="1:6" s="35" customFormat="1" ht="15.75" customHeight="1">
      <c r="A9" s="121" t="s">
        <v>16</v>
      </c>
      <c r="B9" s="122">
        <v>0</v>
      </c>
      <c r="C9" s="121" t="s">
        <v>17</v>
      </c>
      <c r="D9" s="122">
        <f aca="true" t="shared" si="0" ref="D9:D28">E9+F9</f>
        <v>0</v>
      </c>
      <c r="E9" s="122">
        <v>0</v>
      </c>
      <c r="F9" s="122">
        <v>0</v>
      </c>
    </row>
    <row r="10" spans="1:6" s="35" customFormat="1" ht="15.75" customHeight="1">
      <c r="A10" s="121"/>
      <c r="B10" s="122"/>
      <c r="C10" s="121" t="s">
        <v>18</v>
      </c>
      <c r="D10" s="122">
        <f t="shared" si="0"/>
        <v>0</v>
      </c>
      <c r="E10" s="122">
        <v>0</v>
      </c>
      <c r="F10" s="122">
        <v>0</v>
      </c>
    </row>
    <row r="11" spans="1:6" s="35" customFormat="1" ht="15.75" customHeight="1">
      <c r="A11" s="121"/>
      <c r="B11" s="122"/>
      <c r="C11" s="121" t="s">
        <v>19</v>
      </c>
      <c r="D11" s="122">
        <f t="shared" si="0"/>
        <v>0</v>
      </c>
      <c r="E11" s="122">
        <v>0</v>
      </c>
      <c r="F11" s="122">
        <v>0</v>
      </c>
    </row>
    <row r="12" spans="1:6" s="35" customFormat="1" ht="15.75" customHeight="1">
      <c r="A12" s="121"/>
      <c r="B12" s="122"/>
      <c r="C12" s="121" t="s">
        <v>20</v>
      </c>
      <c r="D12" s="122">
        <f t="shared" si="0"/>
        <v>0</v>
      </c>
      <c r="E12" s="122">
        <v>0</v>
      </c>
      <c r="F12" s="122">
        <v>0</v>
      </c>
    </row>
    <row r="13" spans="1:6" s="35" customFormat="1" ht="15.75" customHeight="1">
      <c r="A13" s="121"/>
      <c r="B13" s="122"/>
      <c r="C13" s="121" t="s">
        <v>21</v>
      </c>
      <c r="D13" s="122">
        <f t="shared" si="0"/>
        <v>0</v>
      </c>
      <c r="E13" s="122">
        <v>0</v>
      </c>
      <c r="F13" s="122">
        <v>0</v>
      </c>
    </row>
    <row r="14" spans="1:6" s="35" customFormat="1" ht="15.75" customHeight="1">
      <c r="A14" s="121"/>
      <c r="B14" s="122"/>
      <c r="C14" s="121" t="s">
        <v>22</v>
      </c>
      <c r="D14" s="122">
        <f t="shared" si="0"/>
        <v>0</v>
      </c>
      <c r="E14" s="122">
        <v>0</v>
      </c>
      <c r="F14" s="122">
        <v>0</v>
      </c>
    </row>
    <row r="15" spans="1:6" s="35" customFormat="1" ht="15.75" customHeight="1">
      <c r="A15" s="121"/>
      <c r="B15" s="122"/>
      <c r="C15" s="121" t="s">
        <v>23</v>
      </c>
      <c r="D15" s="122">
        <f t="shared" si="0"/>
        <v>67.12</v>
      </c>
      <c r="E15" s="54">
        <v>67.12</v>
      </c>
      <c r="F15" s="122">
        <v>0</v>
      </c>
    </row>
    <row r="16" spans="1:6" s="35" customFormat="1" ht="15.75" customHeight="1">
      <c r="A16" s="121"/>
      <c r="B16" s="122"/>
      <c r="C16" s="121" t="s">
        <v>24</v>
      </c>
      <c r="D16" s="123">
        <f>E16+F17</f>
        <v>31.99</v>
      </c>
      <c r="E16" s="135">
        <v>31.99</v>
      </c>
      <c r="F16" s="122">
        <v>0</v>
      </c>
    </row>
    <row r="17" spans="1:6" s="35" customFormat="1" ht="15.75" customHeight="1">
      <c r="A17" s="121"/>
      <c r="B17" s="122"/>
      <c r="C17" s="124" t="s">
        <v>25</v>
      </c>
      <c r="D17" s="125">
        <v>0</v>
      </c>
      <c r="E17" s="125">
        <v>0</v>
      </c>
      <c r="F17" s="122">
        <v>0</v>
      </c>
    </row>
    <row r="18" spans="1:6" s="35" customFormat="1" ht="15.75" customHeight="1">
      <c r="A18" s="121"/>
      <c r="B18" s="122"/>
      <c r="C18" s="121" t="s">
        <v>26</v>
      </c>
      <c r="D18" s="126">
        <f t="shared" si="0"/>
        <v>0</v>
      </c>
      <c r="E18" s="125">
        <v>0</v>
      </c>
      <c r="F18" s="122">
        <v>0</v>
      </c>
    </row>
    <row r="19" spans="1:6" s="35" customFormat="1" ht="15.75" customHeight="1">
      <c r="A19" s="121"/>
      <c r="B19" s="122"/>
      <c r="C19" s="121" t="s">
        <v>27</v>
      </c>
      <c r="D19" s="122">
        <f t="shared" si="0"/>
        <v>0</v>
      </c>
      <c r="E19" s="125">
        <v>0</v>
      </c>
      <c r="F19" s="122">
        <v>0</v>
      </c>
    </row>
    <row r="20" spans="1:6" s="35" customFormat="1" ht="15.75" customHeight="1">
      <c r="A20" s="121"/>
      <c r="B20" s="122"/>
      <c r="C20" s="121" t="s">
        <v>28</v>
      </c>
      <c r="D20" s="122">
        <f t="shared" si="0"/>
        <v>0</v>
      </c>
      <c r="E20" s="125">
        <v>0</v>
      </c>
      <c r="F20" s="122">
        <v>0</v>
      </c>
    </row>
    <row r="21" spans="1:6" s="35" customFormat="1" ht="15.75" customHeight="1">
      <c r="A21" s="121"/>
      <c r="B21" s="122"/>
      <c r="C21" s="121" t="s">
        <v>29</v>
      </c>
      <c r="D21" s="122">
        <f t="shared" si="0"/>
        <v>0</v>
      </c>
      <c r="E21" s="125">
        <v>0</v>
      </c>
      <c r="F21" s="122">
        <v>0</v>
      </c>
    </row>
    <row r="22" spans="1:6" s="35" customFormat="1" ht="15.75" customHeight="1">
      <c r="A22" s="121"/>
      <c r="B22" s="122"/>
      <c r="C22" s="121" t="s">
        <v>30</v>
      </c>
      <c r="D22" s="122">
        <f t="shared" si="0"/>
        <v>0</v>
      </c>
      <c r="E22" s="125">
        <v>0</v>
      </c>
      <c r="F22" s="122">
        <v>0</v>
      </c>
    </row>
    <row r="23" spans="1:6" s="35" customFormat="1" ht="15.75" customHeight="1">
      <c r="A23" s="121"/>
      <c r="B23" s="122"/>
      <c r="C23" s="121" t="s">
        <v>31</v>
      </c>
      <c r="D23" s="122">
        <f t="shared" si="0"/>
        <v>0</v>
      </c>
      <c r="E23" s="125">
        <v>0</v>
      </c>
      <c r="F23" s="122">
        <v>0</v>
      </c>
    </row>
    <row r="24" spans="1:6" s="35" customFormat="1" ht="15.75" customHeight="1">
      <c r="A24" s="121"/>
      <c r="B24" s="122"/>
      <c r="C24" s="121" t="s">
        <v>32</v>
      </c>
      <c r="D24" s="122">
        <f t="shared" si="0"/>
        <v>0</v>
      </c>
      <c r="E24" s="125">
        <v>0</v>
      </c>
      <c r="F24" s="122">
        <v>0</v>
      </c>
    </row>
    <row r="25" spans="1:6" s="35" customFormat="1" ht="15.75" customHeight="1">
      <c r="A25" s="121"/>
      <c r="B25" s="122"/>
      <c r="C25" s="121" t="s">
        <v>33</v>
      </c>
      <c r="D25" s="122">
        <f t="shared" si="0"/>
        <v>43.43</v>
      </c>
      <c r="E25" s="54">
        <v>43.43</v>
      </c>
      <c r="F25" s="122">
        <v>0</v>
      </c>
    </row>
    <row r="26" spans="1:6" s="35" customFormat="1" ht="15.75" customHeight="1">
      <c r="A26" s="121"/>
      <c r="B26" s="122"/>
      <c r="C26" s="121" t="s">
        <v>34</v>
      </c>
      <c r="D26" s="122">
        <f t="shared" si="0"/>
        <v>0</v>
      </c>
      <c r="E26" s="122">
        <v>0</v>
      </c>
      <c r="F26" s="122">
        <v>0</v>
      </c>
    </row>
    <row r="27" spans="1:6" s="35" customFormat="1" ht="15.75" customHeight="1">
      <c r="A27" s="121"/>
      <c r="B27" s="122"/>
      <c r="C27" s="127" t="s">
        <v>35</v>
      </c>
      <c r="D27" s="122">
        <f t="shared" si="0"/>
        <v>0</v>
      </c>
      <c r="E27" s="122">
        <v>0</v>
      </c>
      <c r="F27" s="122">
        <v>0</v>
      </c>
    </row>
    <row r="28" spans="1:6" s="35" customFormat="1" ht="15.75" customHeight="1">
      <c r="A28" s="121"/>
      <c r="B28" s="122"/>
      <c r="C28" s="121" t="s">
        <v>36</v>
      </c>
      <c r="D28" s="122">
        <f t="shared" si="0"/>
        <v>0</v>
      </c>
      <c r="E28" s="122">
        <v>0</v>
      </c>
      <c r="F28" s="122">
        <v>0</v>
      </c>
    </row>
    <row r="29" spans="1:6" s="35" customFormat="1" ht="15.75" customHeight="1">
      <c r="A29" s="115" t="s">
        <v>37</v>
      </c>
      <c r="B29" s="128">
        <f>B7</f>
        <v>563.24</v>
      </c>
      <c r="C29" s="129" t="s">
        <v>38</v>
      </c>
      <c r="D29" s="130">
        <f>D7</f>
        <v>563.2399999999999</v>
      </c>
      <c r="E29" s="130">
        <f>E7</f>
        <v>563.2399999999999</v>
      </c>
      <c r="F29" s="130">
        <f>F7</f>
        <v>0</v>
      </c>
    </row>
    <row r="30" spans="1:6" s="35" customFormat="1" ht="15.75" customHeight="1">
      <c r="A30" s="131" t="s">
        <v>39</v>
      </c>
      <c r="B30" s="132">
        <f>SUM(B31:B32)</f>
        <v>0</v>
      </c>
      <c r="C30" s="131" t="s">
        <v>40</v>
      </c>
      <c r="D30" s="132">
        <f>SUM(D31:D32)</f>
        <v>0</v>
      </c>
      <c r="E30" s="132">
        <f>SUM(E31:E32)</f>
        <v>0</v>
      </c>
      <c r="F30" s="132">
        <f>SUM(F31:F32)</f>
        <v>0</v>
      </c>
    </row>
    <row r="31" spans="1:6" s="35" customFormat="1" ht="15.75" customHeight="1">
      <c r="A31" s="121" t="s">
        <v>14</v>
      </c>
      <c r="B31" s="122">
        <v>0</v>
      </c>
      <c r="C31" s="121" t="s">
        <v>14</v>
      </c>
      <c r="D31" s="122">
        <f>E31+F31</f>
        <v>0</v>
      </c>
      <c r="E31" s="123">
        <v>0</v>
      </c>
      <c r="F31" s="123">
        <v>0</v>
      </c>
    </row>
    <row r="32" spans="1:6" s="35" customFormat="1" ht="15.75" customHeight="1">
      <c r="A32" s="121" t="s">
        <v>16</v>
      </c>
      <c r="B32" s="122">
        <v>0</v>
      </c>
      <c r="C32" s="133" t="s">
        <v>16</v>
      </c>
      <c r="D32" s="134">
        <f>E32+F32</f>
        <v>0</v>
      </c>
      <c r="E32" s="136">
        <v>0</v>
      </c>
      <c r="F32" s="136">
        <v>0</v>
      </c>
    </row>
    <row r="33" spans="1:6" s="35" customFormat="1" ht="15.75" customHeight="1">
      <c r="A33" s="115" t="s">
        <v>41</v>
      </c>
      <c r="B33" s="128">
        <f>B29+B30</f>
        <v>563.24</v>
      </c>
      <c r="C33" s="129" t="s">
        <v>42</v>
      </c>
      <c r="D33" s="128">
        <f>D29+D30</f>
        <v>563.2399999999999</v>
      </c>
      <c r="E33" s="130">
        <f>E29+E30</f>
        <v>563.2399999999999</v>
      </c>
      <c r="F33" s="130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G30" sqref="G30"/>
    </sheetView>
  </sheetViews>
  <sheetFormatPr defaultColWidth="9.00390625" defaultRowHeight="14.25"/>
  <cols>
    <col min="1" max="1" width="12.00390625" style="92" customWidth="1"/>
    <col min="2" max="2" width="31.00390625" style="92" customWidth="1"/>
    <col min="3" max="3" width="11.375" style="93" customWidth="1"/>
    <col min="4" max="4" width="10.00390625" style="93" customWidth="1"/>
    <col min="5" max="5" width="11.375" style="93" customWidth="1"/>
    <col min="6" max="6" width="9.75390625" style="93" customWidth="1"/>
    <col min="7" max="7" width="11.125" style="93" customWidth="1"/>
    <col min="8" max="8" width="12.375" style="94" customWidth="1"/>
    <col min="9" max="16384" width="9.00390625" style="95" customWidth="1"/>
  </cols>
  <sheetData>
    <row r="1" ht="16.5" customHeight="1">
      <c r="A1" s="92" t="s">
        <v>43</v>
      </c>
    </row>
    <row r="2" spans="1:8" s="88" customFormat="1" ht="21" customHeight="1">
      <c r="A2" s="96" t="s">
        <v>44</v>
      </c>
      <c r="B2" s="96"/>
      <c r="C2" s="96"/>
      <c r="D2" s="96"/>
      <c r="E2" s="96"/>
      <c r="F2" s="96"/>
      <c r="G2" s="96"/>
      <c r="H2" s="96"/>
    </row>
    <row r="3" ht="15.75" customHeight="1">
      <c r="H3" s="94" t="s">
        <v>3</v>
      </c>
    </row>
    <row r="4" spans="1:8" s="89" customFormat="1" ht="27.75" customHeight="1">
      <c r="A4" s="97" t="s">
        <v>45</v>
      </c>
      <c r="B4" s="97"/>
      <c r="C4" s="98" t="s">
        <v>46</v>
      </c>
      <c r="D4" s="98" t="s">
        <v>47</v>
      </c>
      <c r="E4" s="98"/>
      <c r="F4" s="98"/>
      <c r="G4" s="97" t="s">
        <v>48</v>
      </c>
      <c r="H4" s="97"/>
    </row>
    <row r="5" spans="1:8" s="89" customFormat="1" ht="24" customHeight="1">
      <c r="A5" s="97" t="s">
        <v>49</v>
      </c>
      <c r="B5" s="97" t="s">
        <v>50</v>
      </c>
      <c r="C5" s="98"/>
      <c r="D5" s="98" t="s">
        <v>51</v>
      </c>
      <c r="E5" s="98" t="s">
        <v>52</v>
      </c>
      <c r="F5" s="98" t="s">
        <v>53</v>
      </c>
      <c r="G5" s="98" t="s">
        <v>54</v>
      </c>
      <c r="H5" s="106" t="s">
        <v>55</v>
      </c>
    </row>
    <row r="6" spans="1:8" s="90" customFormat="1" ht="24" customHeight="1">
      <c r="A6" s="64" t="s">
        <v>51</v>
      </c>
      <c r="B6" s="65"/>
      <c r="C6" s="99">
        <f>SUM(C7:C16)</f>
        <v>652</v>
      </c>
      <c r="D6" s="99">
        <f aca="true" t="shared" si="0" ref="D6:D16">E6+F6</f>
        <v>563.24</v>
      </c>
      <c r="E6" s="99">
        <f>SUM(E7:E16)</f>
        <v>510.24</v>
      </c>
      <c r="F6" s="99">
        <f>SUM(F7:F16)</f>
        <v>53</v>
      </c>
      <c r="G6" s="99">
        <f>SUM(G7:G16)</f>
        <v>-88.76000000000002</v>
      </c>
      <c r="H6" s="107">
        <f>G6/C6</f>
        <v>-0.1361349693251534</v>
      </c>
    </row>
    <row r="7" spans="1:8" s="91" customFormat="1" ht="24" customHeight="1">
      <c r="A7" s="100">
        <v>2010101</v>
      </c>
      <c r="B7" s="101" t="s">
        <v>56</v>
      </c>
      <c r="C7" s="102">
        <v>367</v>
      </c>
      <c r="D7" s="103">
        <f t="shared" si="0"/>
        <v>367.7</v>
      </c>
      <c r="E7" s="20">
        <v>367.7</v>
      </c>
      <c r="F7" s="20">
        <v>0</v>
      </c>
      <c r="G7" s="108">
        <f>D7-C7</f>
        <v>0.6999999999999886</v>
      </c>
      <c r="H7" s="109">
        <f>G7/D7</f>
        <v>0.0019037258634756287</v>
      </c>
    </row>
    <row r="8" spans="1:8" s="91" customFormat="1" ht="24" customHeight="1">
      <c r="A8" s="100">
        <v>2010102</v>
      </c>
      <c r="B8" s="101" t="s">
        <v>57</v>
      </c>
      <c r="C8" s="102">
        <v>34</v>
      </c>
      <c r="D8" s="103">
        <f t="shared" si="0"/>
        <v>21</v>
      </c>
      <c r="E8" s="20">
        <v>0</v>
      </c>
      <c r="F8" s="20">
        <v>21</v>
      </c>
      <c r="G8" s="108">
        <f aca="true" t="shared" si="1" ref="G8:G16">D8-C8</f>
        <v>-13</v>
      </c>
      <c r="H8" s="109">
        <f>G8/D8</f>
        <v>-0.6190476190476191</v>
      </c>
    </row>
    <row r="9" spans="1:8" s="91" customFormat="1" ht="24" customHeight="1">
      <c r="A9" s="100">
        <v>2010104</v>
      </c>
      <c r="B9" s="101" t="s">
        <v>58</v>
      </c>
      <c r="C9" s="102">
        <v>37</v>
      </c>
      <c r="D9" s="103">
        <f t="shared" si="0"/>
        <v>32</v>
      </c>
      <c r="E9" s="20">
        <v>0</v>
      </c>
      <c r="F9" s="20">
        <v>32</v>
      </c>
      <c r="G9" s="108">
        <f t="shared" si="1"/>
        <v>-5</v>
      </c>
      <c r="H9" s="109">
        <f>G9/D9</f>
        <v>-0.15625</v>
      </c>
    </row>
    <row r="10" spans="1:8" s="91" customFormat="1" ht="24" customHeight="1">
      <c r="A10" s="100">
        <v>2080501</v>
      </c>
      <c r="B10" s="104" t="s">
        <v>59</v>
      </c>
      <c r="C10" s="105">
        <v>72</v>
      </c>
      <c r="D10" s="105">
        <f t="shared" si="0"/>
        <v>26.6</v>
      </c>
      <c r="E10" s="20">
        <v>26.6</v>
      </c>
      <c r="F10" s="105">
        <v>0</v>
      </c>
      <c r="G10" s="108">
        <f t="shared" si="1"/>
        <v>-45.4</v>
      </c>
      <c r="H10" s="109">
        <v>0</v>
      </c>
    </row>
    <row r="11" spans="1:8" s="91" customFormat="1" ht="24" customHeight="1">
      <c r="A11" s="100">
        <v>2080505</v>
      </c>
      <c r="B11" s="104" t="s">
        <v>60</v>
      </c>
      <c r="C11" s="105">
        <v>31</v>
      </c>
      <c r="D11" s="105">
        <f t="shared" si="0"/>
        <v>27.01</v>
      </c>
      <c r="E11" s="20">
        <v>27.01</v>
      </c>
      <c r="F11" s="105">
        <v>0</v>
      </c>
      <c r="G11" s="108">
        <f t="shared" si="1"/>
        <v>-3.9899999999999984</v>
      </c>
      <c r="H11" s="109">
        <v>0</v>
      </c>
    </row>
    <row r="12" spans="1:8" s="91" customFormat="1" ht="24" customHeight="1">
      <c r="A12" s="100">
        <v>2080506</v>
      </c>
      <c r="B12" s="104" t="s">
        <v>61</v>
      </c>
      <c r="C12" s="105">
        <v>30</v>
      </c>
      <c r="D12" s="105">
        <f t="shared" si="0"/>
        <v>13.51</v>
      </c>
      <c r="E12" s="20">
        <v>13.51</v>
      </c>
      <c r="F12" s="105">
        <v>0</v>
      </c>
      <c r="G12" s="108">
        <f t="shared" si="1"/>
        <v>-16.490000000000002</v>
      </c>
      <c r="H12" s="109">
        <v>0</v>
      </c>
    </row>
    <row r="13" spans="1:8" s="91" customFormat="1" ht="24" customHeight="1">
      <c r="A13" s="100">
        <v>2101101</v>
      </c>
      <c r="B13" s="104" t="s">
        <v>62</v>
      </c>
      <c r="C13" s="105">
        <v>17</v>
      </c>
      <c r="D13" s="105">
        <f t="shared" si="0"/>
        <v>14.86</v>
      </c>
      <c r="E13" s="20">
        <v>14.86</v>
      </c>
      <c r="F13" s="105">
        <v>0</v>
      </c>
      <c r="G13" s="108">
        <f t="shared" si="1"/>
        <v>-2.1400000000000006</v>
      </c>
      <c r="H13" s="109">
        <v>0</v>
      </c>
    </row>
    <row r="14" spans="1:8" s="91" customFormat="1" ht="24" customHeight="1">
      <c r="A14" s="100">
        <v>2101103</v>
      </c>
      <c r="B14" s="104" t="s">
        <v>63</v>
      </c>
      <c r="C14" s="105">
        <v>18</v>
      </c>
      <c r="D14" s="105">
        <f t="shared" si="0"/>
        <v>17.13</v>
      </c>
      <c r="E14" s="20">
        <v>17.13</v>
      </c>
      <c r="F14" s="105">
        <v>0</v>
      </c>
      <c r="G14" s="108">
        <f t="shared" si="1"/>
        <v>-0.870000000000001</v>
      </c>
      <c r="H14" s="109">
        <v>0</v>
      </c>
    </row>
    <row r="15" spans="1:8" s="91" customFormat="1" ht="24" customHeight="1">
      <c r="A15" s="100">
        <v>2210201</v>
      </c>
      <c r="B15" s="104" t="s">
        <v>64</v>
      </c>
      <c r="C15" s="105">
        <v>24</v>
      </c>
      <c r="D15" s="105">
        <f t="shared" si="0"/>
        <v>23.94</v>
      </c>
      <c r="E15" s="20">
        <v>23.94</v>
      </c>
      <c r="F15" s="105">
        <v>0</v>
      </c>
      <c r="G15" s="108">
        <f t="shared" si="1"/>
        <v>-0.05999999999999872</v>
      </c>
      <c r="H15" s="109">
        <v>0</v>
      </c>
    </row>
    <row r="16" spans="1:8" s="91" customFormat="1" ht="24" customHeight="1">
      <c r="A16" s="100">
        <v>2210203</v>
      </c>
      <c r="B16" s="104" t="s">
        <v>65</v>
      </c>
      <c r="C16" s="105">
        <v>22</v>
      </c>
      <c r="D16" s="105">
        <f t="shared" si="0"/>
        <v>19.49</v>
      </c>
      <c r="E16" s="20">
        <v>19.49</v>
      </c>
      <c r="F16" s="105">
        <v>0</v>
      </c>
      <c r="G16" s="108">
        <f t="shared" si="1"/>
        <v>-2.5100000000000016</v>
      </c>
      <c r="H16" s="109">
        <v>0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5902777777777778" right="0.5902777777777778" top="0.5902777777777778" bottom="0.39305555555555555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tabSelected="1" workbookViewId="0" topLeftCell="A1">
      <selection activeCell="B17" sqref="B17"/>
    </sheetView>
  </sheetViews>
  <sheetFormatPr defaultColWidth="9.00390625" defaultRowHeight="14.25"/>
  <cols>
    <col min="1" max="1" width="14.25390625" style="39" customWidth="1"/>
    <col min="2" max="2" width="29.75390625" style="39" customWidth="1"/>
    <col min="3" max="5" width="19.50390625" style="84" customWidth="1"/>
    <col min="6" max="16384" width="9.00390625" style="39" customWidth="1"/>
  </cols>
  <sheetData>
    <row r="1" ht="14.25">
      <c r="A1" s="39" t="s">
        <v>66</v>
      </c>
    </row>
    <row r="2" spans="1:5" s="34" customFormat="1" ht="21" customHeight="1">
      <c r="A2" s="40" t="s">
        <v>67</v>
      </c>
      <c r="B2" s="40"/>
      <c r="C2" s="48"/>
      <c r="D2" s="48"/>
      <c r="E2" s="48"/>
    </row>
    <row r="3" ht="15" customHeight="1">
      <c r="E3" s="87" t="s">
        <v>3</v>
      </c>
    </row>
    <row r="4" spans="1:5" ht="13.5" customHeight="1">
      <c r="A4" s="41" t="s">
        <v>68</v>
      </c>
      <c r="B4" s="41"/>
      <c r="C4" s="51" t="s">
        <v>69</v>
      </c>
      <c r="D4" s="51"/>
      <c r="E4" s="51"/>
    </row>
    <row r="5" spans="1:5" ht="13.5" customHeight="1">
      <c r="A5" s="41" t="s">
        <v>49</v>
      </c>
      <c r="B5" s="41" t="s">
        <v>50</v>
      </c>
      <c r="C5" s="51" t="s">
        <v>51</v>
      </c>
      <c r="D5" s="51" t="s">
        <v>70</v>
      </c>
      <c r="E5" s="51" t="s">
        <v>71</v>
      </c>
    </row>
    <row r="6" spans="1:5" ht="13.5" customHeight="1">
      <c r="A6" s="41" t="s">
        <v>72</v>
      </c>
      <c r="B6" s="41"/>
      <c r="C6" s="57">
        <f>C7+C21+C49+C62</f>
        <v>510.2399999999999</v>
      </c>
      <c r="D6" s="57">
        <f>D7+D21+D49+D62</f>
        <v>441.8499999999999</v>
      </c>
      <c r="E6" s="57">
        <f>E7+E21+E49+E62</f>
        <v>68.39</v>
      </c>
    </row>
    <row r="7" spans="1:5" s="37" customFormat="1" ht="13.5" customHeight="1">
      <c r="A7" s="41">
        <v>301</v>
      </c>
      <c r="B7" s="85" t="s">
        <v>73</v>
      </c>
      <c r="C7" s="57">
        <f>SUM(C8:C20)</f>
        <v>403.87999999999994</v>
      </c>
      <c r="D7" s="57">
        <f>SUM(D8:D20)</f>
        <v>403.87999999999994</v>
      </c>
      <c r="E7" s="57">
        <f>SUM(E8:E20)</f>
        <v>0</v>
      </c>
    </row>
    <row r="8" spans="1:5" ht="13.5" customHeight="1">
      <c r="A8" s="58">
        <v>30101</v>
      </c>
      <c r="B8" s="86" t="s">
        <v>74</v>
      </c>
      <c r="C8" s="53">
        <f>D8+E8</f>
        <v>97.9</v>
      </c>
      <c r="D8" s="54">
        <v>97.9</v>
      </c>
      <c r="E8" s="53">
        <v>0</v>
      </c>
    </row>
    <row r="9" spans="1:5" ht="13.5" customHeight="1">
      <c r="A9" s="58">
        <v>30102</v>
      </c>
      <c r="B9" s="86" t="s">
        <v>75</v>
      </c>
      <c r="C9" s="53">
        <f aca="true" t="shared" si="0" ref="C9:C20">D9+E9</f>
        <v>133.22</v>
      </c>
      <c r="D9" s="54">
        <v>133.22</v>
      </c>
      <c r="E9" s="53">
        <v>0</v>
      </c>
    </row>
    <row r="10" spans="1:5" ht="13.5" customHeight="1">
      <c r="A10" s="58">
        <v>30103</v>
      </c>
      <c r="B10" s="86" t="s">
        <v>76</v>
      </c>
      <c r="C10" s="53">
        <f t="shared" si="0"/>
        <v>64.89</v>
      </c>
      <c r="D10" s="54">
        <v>64.89</v>
      </c>
      <c r="E10" s="53">
        <v>0</v>
      </c>
    </row>
    <row r="11" spans="1:5" ht="13.5" customHeight="1">
      <c r="A11" s="58">
        <v>30106</v>
      </c>
      <c r="B11" s="86" t="s">
        <v>77</v>
      </c>
      <c r="C11" s="53">
        <f t="shared" si="0"/>
        <v>0</v>
      </c>
      <c r="D11" s="53">
        <v>0</v>
      </c>
      <c r="E11" s="53">
        <v>0</v>
      </c>
    </row>
    <row r="12" spans="1:5" ht="13.5" customHeight="1">
      <c r="A12" s="58">
        <v>30107</v>
      </c>
      <c r="B12" s="86" t="s">
        <v>78</v>
      </c>
      <c r="C12" s="53">
        <f t="shared" si="0"/>
        <v>0</v>
      </c>
      <c r="D12" s="53">
        <v>0</v>
      </c>
      <c r="E12" s="53">
        <v>0</v>
      </c>
    </row>
    <row r="13" spans="1:5" ht="13.5" customHeight="1">
      <c r="A13" s="58">
        <v>30108</v>
      </c>
      <c r="B13" s="86" t="s">
        <v>79</v>
      </c>
      <c r="C13" s="53">
        <f t="shared" si="0"/>
        <v>27.01</v>
      </c>
      <c r="D13" s="54">
        <v>27.01</v>
      </c>
      <c r="E13" s="53">
        <v>0</v>
      </c>
    </row>
    <row r="14" spans="1:5" ht="13.5" customHeight="1">
      <c r="A14" s="58">
        <v>30109</v>
      </c>
      <c r="B14" s="86" t="s">
        <v>80</v>
      </c>
      <c r="C14" s="53">
        <f t="shared" si="0"/>
        <v>13.51</v>
      </c>
      <c r="D14" s="54">
        <v>13.51</v>
      </c>
      <c r="E14" s="53">
        <v>0</v>
      </c>
    </row>
    <row r="15" spans="1:5" ht="13.5" customHeight="1">
      <c r="A15" s="58">
        <v>30110</v>
      </c>
      <c r="B15" s="86" t="s">
        <v>81</v>
      </c>
      <c r="C15" s="53">
        <f t="shared" si="0"/>
        <v>14.86</v>
      </c>
      <c r="D15" s="54">
        <v>14.86</v>
      </c>
      <c r="E15" s="53">
        <v>0</v>
      </c>
    </row>
    <row r="16" spans="1:5" ht="13.5" customHeight="1">
      <c r="A16" s="58">
        <v>30111</v>
      </c>
      <c r="B16" s="86" t="s">
        <v>82</v>
      </c>
      <c r="C16" s="53">
        <f t="shared" si="0"/>
        <v>8.44</v>
      </c>
      <c r="D16" s="54">
        <v>8.44</v>
      </c>
      <c r="E16" s="53">
        <v>0</v>
      </c>
    </row>
    <row r="17" spans="1:5" ht="13.5" customHeight="1">
      <c r="A17" s="58">
        <v>30112</v>
      </c>
      <c r="B17" s="86" t="s">
        <v>83</v>
      </c>
      <c r="C17" s="53">
        <f t="shared" si="0"/>
        <v>6.46</v>
      </c>
      <c r="D17" s="54">
        <v>6.46</v>
      </c>
      <c r="E17" s="53">
        <v>0</v>
      </c>
    </row>
    <row r="18" spans="1:5" ht="13.5" customHeight="1">
      <c r="A18" s="58">
        <v>30113</v>
      </c>
      <c r="B18" s="86" t="s">
        <v>84</v>
      </c>
      <c r="C18" s="53">
        <f t="shared" si="0"/>
        <v>23.94</v>
      </c>
      <c r="D18" s="54">
        <v>23.94</v>
      </c>
      <c r="E18" s="53">
        <v>0</v>
      </c>
    </row>
    <row r="19" spans="1:5" ht="13.5" customHeight="1">
      <c r="A19" s="58">
        <v>30114</v>
      </c>
      <c r="B19" s="86" t="s">
        <v>85</v>
      </c>
      <c r="C19" s="53">
        <f t="shared" si="0"/>
        <v>0</v>
      </c>
      <c r="D19" s="53">
        <v>0</v>
      </c>
      <c r="E19" s="53">
        <v>0</v>
      </c>
    </row>
    <row r="20" spans="1:5" ht="13.5" customHeight="1">
      <c r="A20" s="58">
        <v>30199</v>
      </c>
      <c r="B20" s="86" t="s">
        <v>86</v>
      </c>
      <c r="C20" s="53">
        <f t="shared" si="0"/>
        <v>13.65</v>
      </c>
      <c r="D20" s="54">
        <v>13.65</v>
      </c>
      <c r="E20" s="53">
        <v>0</v>
      </c>
    </row>
    <row r="21" spans="1:5" s="37" customFormat="1" ht="13.5" customHeight="1">
      <c r="A21" s="41">
        <v>302</v>
      </c>
      <c r="B21" s="85" t="s">
        <v>87</v>
      </c>
      <c r="C21" s="57">
        <f>SUM(C22:C48)</f>
        <v>68.39</v>
      </c>
      <c r="D21" s="57">
        <f>SUM(D22:D48)</f>
        <v>0</v>
      </c>
      <c r="E21" s="57">
        <f>SUM(E22:E48)</f>
        <v>68.39</v>
      </c>
    </row>
    <row r="22" spans="1:5" ht="13.5" customHeight="1">
      <c r="A22" s="58">
        <v>30201</v>
      </c>
      <c r="B22" s="86" t="s">
        <v>88</v>
      </c>
      <c r="C22" s="53">
        <f>D22+E22</f>
        <v>6.7</v>
      </c>
      <c r="D22" s="53">
        <v>0</v>
      </c>
      <c r="E22" s="53">
        <v>6.7</v>
      </c>
    </row>
    <row r="23" spans="1:5" ht="13.5" customHeight="1">
      <c r="A23" s="58">
        <v>30202</v>
      </c>
      <c r="B23" s="86" t="s">
        <v>89</v>
      </c>
      <c r="C23" s="53">
        <f aca="true" t="shared" si="1" ref="C23:C48">D23+E23</f>
        <v>0</v>
      </c>
      <c r="D23" s="53">
        <v>0</v>
      </c>
      <c r="E23" s="53">
        <v>0</v>
      </c>
    </row>
    <row r="24" spans="1:5" ht="13.5" customHeight="1">
      <c r="A24" s="58">
        <v>30203</v>
      </c>
      <c r="B24" s="86" t="s">
        <v>90</v>
      </c>
      <c r="C24" s="53">
        <f t="shared" si="1"/>
        <v>0</v>
      </c>
      <c r="D24" s="53">
        <v>0</v>
      </c>
      <c r="E24" s="53">
        <v>0</v>
      </c>
    </row>
    <row r="25" spans="1:5" ht="13.5" customHeight="1">
      <c r="A25" s="58">
        <v>30204</v>
      </c>
      <c r="B25" s="86" t="s">
        <v>91</v>
      </c>
      <c r="C25" s="53">
        <f t="shared" si="1"/>
        <v>0</v>
      </c>
      <c r="D25" s="53">
        <v>0</v>
      </c>
      <c r="E25" s="53">
        <v>0</v>
      </c>
    </row>
    <row r="26" spans="1:5" ht="13.5" customHeight="1">
      <c r="A26" s="58">
        <v>30205</v>
      </c>
      <c r="B26" s="86" t="s">
        <v>92</v>
      </c>
      <c r="C26" s="53">
        <f t="shared" si="1"/>
        <v>0.3</v>
      </c>
      <c r="D26" s="53">
        <v>0</v>
      </c>
      <c r="E26" s="53">
        <v>0.3</v>
      </c>
    </row>
    <row r="27" spans="1:5" ht="13.5" customHeight="1">
      <c r="A27" s="58">
        <v>30206</v>
      </c>
      <c r="B27" s="86" t="s">
        <v>93</v>
      </c>
      <c r="C27" s="53">
        <f t="shared" si="1"/>
        <v>1</v>
      </c>
      <c r="D27" s="53">
        <v>0</v>
      </c>
      <c r="E27" s="53">
        <v>1</v>
      </c>
    </row>
    <row r="28" spans="1:5" ht="13.5" customHeight="1">
      <c r="A28" s="58">
        <v>30207</v>
      </c>
      <c r="B28" s="86" t="s">
        <v>94</v>
      </c>
      <c r="C28" s="53">
        <f t="shared" si="1"/>
        <v>5</v>
      </c>
      <c r="D28" s="53">
        <v>0</v>
      </c>
      <c r="E28" s="53">
        <v>5</v>
      </c>
    </row>
    <row r="29" spans="1:5" ht="13.5" customHeight="1">
      <c r="A29" s="58">
        <v>30208</v>
      </c>
      <c r="B29" s="86" t="s">
        <v>95</v>
      </c>
      <c r="C29" s="53">
        <f t="shared" si="1"/>
        <v>5.36</v>
      </c>
      <c r="D29" s="53">
        <v>0</v>
      </c>
      <c r="E29" s="53">
        <v>5.36</v>
      </c>
    </row>
    <row r="30" spans="1:5" ht="13.5" customHeight="1">
      <c r="A30" s="58">
        <v>30209</v>
      </c>
      <c r="B30" s="86" t="s">
        <v>96</v>
      </c>
      <c r="C30" s="53">
        <f t="shared" si="1"/>
        <v>0</v>
      </c>
      <c r="D30" s="53">
        <v>0</v>
      </c>
      <c r="E30" s="53">
        <v>0</v>
      </c>
    </row>
    <row r="31" spans="1:5" ht="13.5" customHeight="1">
      <c r="A31" s="58">
        <v>30211</v>
      </c>
      <c r="B31" s="86" t="s">
        <v>97</v>
      </c>
      <c r="C31" s="53">
        <f t="shared" si="1"/>
        <v>3</v>
      </c>
      <c r="D31" s="53">
        <v>0</v>
      </c>
      <c r="E31" s="53">
        <v>3</v>
      </c>
    </row>
    <row r="32" spans="1:5" ht="13.5" customHeight="1">
      <c r="A32" s="58">
        <v>30212</v>
      </c>
      <c r="B32" s="86" t="s">
        <v>98</v>
      </c>
      <c r="C32" s="53">
        <f t="shared" si="1"/>
        <v>0</v>
      </c>
      <c r="D32" s="53">
        <v>0</v>
      </c>
      <c r="E32" s="53">
        <v>0</v>
      </c>
    </row>
    <row r="33" spans="1:5" ht="13.5" customHeight="1">
      <c r="A33" s="58">
        <v>30213</v>
      </c>
      <c r="B33" s="86" t="s">
        <v>99</v>
      </c>
      <c r="C33" s="53">
        <f t="shared" si="1"/>
        <v>0</v>
      </c>
      <c r="D33" s="53">
        <v>0</v>
      </c>
      <c r="E33" s="53">
        <v>0</v>
      </c>
    </row>
    <row r="34" spans="1:5" ht="13.5" customHeight="1">
      <c r="A34" s="58">
        <v>30214</v>
      </c>
      <c r="B34" s="86" t="s">
        <v>100</v>
      </c>
      <c r="C34" s="53">
        <f t="shared" si="1"/>
        <v>0</v>
      </c>
      <c r="D34" s="53">
        <v>0</v>
      </c>
      <c r="E34" s="53">
        <v>0</v>
      </c>
    </row>
    <row r="35" spans="1:5" ht="13.5" customHeight="1">
      <c r="A35" s="58">
        <v>30215</v>
      </c>
      <c r="B35" s="86" t="s">
        <v>101</v>
      </c>
      <c r="C35" s="53">
        <f t="shared" si="1"/>
        <v>0</v>
      </c>
      <c r="D35" s="53">
        <v>0</v>
      </c>
      <c r="E35" s="53">
        <v>0</v>
      </c>
    </row>
    <row r="36" spans="1:5" ht="13.5" customHeight="1">
      <c r="A36" s="58">
        <v>30216</v>
      </c>
      <c r="B36" s="86" t="s">
        <v>102</v>
      </c>
      <c r="C36" s="53">
        <f t="shared" si="1"/>
        <v>0</v>
      </c>
      <c r="D36" s="53">
        <v>0</v>
      </c>
      <c r="E36" s="53">
        <v>0</v>
      </c>
    </row>
    <row r="37" spans="1:5" ht="13.5" customHeight="1">
      <c r="A37" s="58">
        <v>30217</v>
      </c>
      <c r="B37" s="86" t="s">
        <v>103</v>
      </c>
      <c r="C37" s="53">
        <f t="shared" si="1"/>
        <v>0</v>
      </c>
      <c r="D37" s="53">
        <v>0</v>
      </c>
      <c r="E37" s="53">
        <v>0</v>
      </c>
    </row>
    <row r="38" spans="1:5" ht="13.5" customHeight="1">
      <c r="A38" s="58">
        <v>30218</v>
      </c>
      <c r="B38" s="86" t="s">
        <v>104</v>
      </c>
      <c r="C38" s="53">
        <f t="shared" si="1"/>
        <v>0</v>
      </c>
      <c r="D38" s="53">
        <v>0</v>
      </c>
      <c r="E38" s="53">
        <v>0</v>
      </c>
    </row>
    <row r="39" spans="1:5" ht="13.5" customHeight="1">
      <c r="A39" s="58">
        <v>30224</v>
      </c>
      <c r="B39" s="86" t="s">
        <v>105</v>
      </c>
      <c r="C39" s="53">
        <f t="shared" si="1"/>
        <v>0</v>
      </c>
      <c r="D39" s="53">
        <v>0</v>
      </c>
      <c r="E39" s="53">
        <v>0</v>
      </c>
    </row>
    <row r="40" spans="1:5" ht="13.5" customHeight="1">
      <c r="A40" s="58">
        <v>30225</v>
      </c>
      <c r="B40" s="86" t="s">
        <v>106</v>
      </c>
      <c r="C40" s="53">
        <f t="shared" si="1"/>
        <v>0</v>
      </c>
      <c r="D40" s="53">
        <v>0</v>
      </c>
      <c r="E40" s="53">
        <v>0</v>
      </c>
    </row>
    <row r="41" spans="1:5" ht="13.5" customHeight="1">
      <c r="A41" s="58">
        <v>30226</v>
      </c>
      <c r="B41" s="86" t="s">
        <v>107</v>
      </c>
      <c r="C41" s="53">
        <f t="shared" si="1"/>
        <v>2</v>
      </c>
      <c r="D41" s="53">
        <v>0</v>
      </c>
      <c r="E41" s="53">
        <v>2</v>
      </c>
    </row>
    <row r="42" spans="1:5" ht="13.5" customHeight="1">
      <c r="A42" s="58">
        <v>30227</v>
      </c>
      <c r="B42" s="86" t="s">
        <v>108</v>
      </c>
      <c r="C42" s="53">
        <f t="shared" si="1"/>
        <v>0</v>
      </c>
      <c r="D42" s="53">
        <v>0</v>
      </c>
      <c r="E42" s="53">
        <v>0</v>
      </c>
    </row>
    <row r="43" spans="1:5" ht="13.5" customHeight="1">
      <c r="A43" s="58">
        <v>30228</v>
      </c>
      <c r="B43" s="86" t="s">
        <v>109</v>
      </c>
      <c r="C43" s="53">
        <f t="shared" si="1"/>
        <v>0</v>
      </c>
      <c r="D43" s="53">
        <v>0</v>
      </c>
      <c r="E43" s="53">
        <v>0</v>
      </c>
    </row>
    <row r="44" spans="1:5" ht="13.5" customHeight="1">
      <c r="A44" s="58">
        <v>30229</v>
      </c>
      <c r="B44" s="86" t="s">
        <v>110</v>
      </c>
      <c r="C44" s="53">
        <f t="shared" si="1"/>
        <v>0</v>
      </c>
      <c r="D44" s="53">
        <v>0</v>
      </c>
      <c r="E44" s="53">
        <v>0</v>
      </c>
    </row>
    <row r="45" spans="1:5" ht="13.5" customHeight="1">
      <c r="A45" s="58">
        <v>30231</v>
      </c>
      <c r="B45" s="86" t="s">
        <v>111</v>
      </c>
      <c r="C45" s="53">
        <f t="shared" si="1"/>
        <v>0</v>
      </c>
      <c r="D45" s="53">
        <v>0</v>
      </c>
      <c r="E45" s="53">
        <v>0</v>
      </c>
    </row>
    <row r="46" spans="1:5" ht="13.5" customHeight="1">
      <c r="A46" s="58">
        <v>30239</v>
      </c>
      <c r="B46" s="86" t="s">
        <v>112</v>
      </c>
      <c r="C46" s="53">
        <f t="shared" si="1"/>
        <v>20.42</v>
      </c>
      <c r="D46" s="53">
        <v>0</v>
      </c>
      <c r="E46" s="53">
        <v>20.42</v>
      </c>
    </row>
    <row r="47" spans="1:5" ht="13.5" customHeight="1">
      <c r="A47" s="58">
        <v>30240</v>
      </c>
      <c r="B47" s="86" t="s">
        <v>113</v>
      </c>
      <c r="C47" s="53">
        <f t="shared" si="1"/>
        <v>0</v>
      </c>
      <c r="D47" s="53">
        <v>0</v>
      </c>
      <c r="E47" s="53">
        <v>0</v>
      </c>
    </row>
    <row r="48" spans="1:5" ht="13.5" customHeight="1">
      <c r="A48" s="58">
        <v>30299</v>
      </c>
      <c r="B48" s="86" t="s">
        <v>114</v>
      </c>
      <c r="C48" s="53">
        <f t="shared" si="1"/>
        <v>24.61</v>
      </c>
      <c r="D48" s="53">
        <v>0</v>
      </c>
      <c r="E48" s="53">
        <v>24.61</v>
      </c>
    </row>
    <row r="49" spans="1:5" s="37" customFormat="1" ht="13.5" customHeight="1">
      <c r="A49" s="41">
        <v>303</v>
      </c>
      <c r="B49" s="85" t="s">
        <v>115</v>
      </c>
      <c r="C49" s="57">
        <f>SUM(C50:C61)</f>
        <v>37.97</v>
      </c>
      <c r="D49" s="57">
        <f>SUM(D50:D61)</f>
        <v>37.97</v>
      </c>
      <c r="E49" s="57">
        <f>SUM(E50:E61)</f>
        <v>0</v>
      </c>
    </row>
    <row r="50" spans="1:5" ht="13.5" customHeight="1">
      <c r="A50" s="58">
        <v>30301</v>
      </c>
      <c r="B50" s="86" t="s">
        <v>116</v>
      </c>
      <c r="C50" s="53">
        <f>D50+E50</f>
        <v>0</v>
      </c>
      <c r="D50" s="53">
        <v>0</v>
      </c>
      <c r="E50" s="53">
        <v>0</v>
      </c>
    </row>
    <row r="51" spans="1:5" ht="13.5" customHeight="1">
      <c r="A51" s="58">
        <v>30302</v>
      </c>
      <c r="B51" s="86" t="s">
        <v>117</v>
      </c>
      <c r="C51" s="53">
        <f aca="true" t="shared" si="2" ref="C51:C61">D51+E51</f>
        <v>26.6</v>
      </c>
      <c r="D51" s="53">
        <v>26.6</v>
      </c>
      <c r="E51" s="53">
        <v>0</v>
      </c>
    </row>
    <row r="52" spans="1:5" ht="13.5" customHeight="1">
      <c r="A52" s="58">
        <v>30303</v>
      </c>
      <c r="B52" s="86" t="s">
        <v>118</v>
      </c>
      <c r="C52" s="53">
        <f t="shared" si="2"/>
        <v>0</v>
      </c>
      <c r="D52" s="53">
        <v>0</v>
      </c>
      <c r="E52" s="53">
        <v>0</v>
      </c>
    </row>
    <row r="53" spans="1:5" ht="13.5" customHeight="1">
      <c r="A53" s="58">
        <v>30304</v>
      </c>
      <c r="B53" s="86" t="s">
        <v>119</v>
      </c>
      <c r="C53" s="53">
        <f t="shared" si="2"/>
        <v>0</v>
      </c>
      <c r="D53" s="53">
        <v>0</v>
      </c>
      <c r="E53" s="53">
        <v>0</v>
      </c>
    </row>
    <row r="54" spans="1:5" ht="13.5" customHeight="1">
      <c r="A54" s="58">
        <v>30305</v>
      </c>
      <c r="B54" s="86" t="s">
        <v>120</v>
      </c>
      <c r="C54" s="53">
        <f t="shared" si="2"/>
        <v>1.52</v>
      </c>
      <c r="D54" s="53">
        <v>1.52</v>
      </c>
      <c r="E54" s="53">
        <v>0</v>
      </c>
    </row>
    <row r="55" spans="1:5" ht="13.5" customHeight="1">
      <c r="A55" s="58">
        <v>30306</v>
      </c>
      <c r="B55" s="86" t="s">
        <v>121</v>
      </c>
      <c r="C55" s="53">
        <f t="shared" si="2"/>
        <v>0</v>
      </c>
      <c r="D55" s="53">
        <v>0</v>
      </c>
      <c r="E55" s="53">
        <v>0</v>
      </c>
    </row>
    <row r="56" spans="1:5" ht="13.5" customHeight="1">
      <c r="A56" s="58">
        <v>30307</v>
      </c>
      <c r="B56" s="86" t="s">
        <v>122</v>
      </c>
      <c r="C56" s="53">
        <f t="shared" si="2"/>
        <v>8.69</v>
      </c>
      <c r="D56" s="53">
        <v>8.69</v>
      </c>
      <c r="E56" s="53">
        <v>0</v>
      </c>
    </row>
    <row r="57" spans="1:5" ht="13.5" customHeight="1">
      <c r="A57" s="58">
        <v>30308</v>
      </c>
      <c r="B57" s="86" t="s">
        <v>123</v>
      </c>
      <c r="C57" s="53">
        <f t="shared" si="2"/>
        <v>0</v>
      </c>
      <c r="D57" s="53">
        <v>0</v>
      </c>
      <c r="E57" s="53">
        <v>0</v>
      </c>
    </row>
    <row r="58" spans="1:5" ht="13.5" customHeight="1">
      <c r="A58" s="58">
        <v>30309</v>
      </c>
      <c r="B58" s="86" t="s">
        <v>124</v>
      </c>
      <c r="C58" s="53">
        <f t="shared" si="2"/>
        <v>0</v>
      </c>
      <c r="D58" s="53">
        <v>0</v>
      </c>
      <c r="E58" s="53">
        <v>0</v>
      </c>
    </row>
    <row r="59" spans="1:5" ht="13.5" customHeight="1">
      <c r="A59" s="58">
        <v>30310</v>
      </c>
      <c r="B59" s="86" t="s">
        <v>125</v>
      </c>
      <c r="C59" s="53">
        <f t="shared" si="2"/>
        <v>0</v>
      </c>
      <c r="D59" s="53">
        <v>0</v>
      </c>
      <c r="E59" s="53">
        <v>0</v>
      </c>
    </row>
    <row r="60" spans="1:5" ht="13.5" customHeight="1">
      <c r="A60" s="58">
        <v>30311</v>
      </c>
      <c r="B60" s="86" t="s">
        <v>126</v>
      </c>
      <c r="C60" s="53">
        <f t="shared" si="2"/>
        <v>0</v>
      </c>
      <c r="D60" s="53">
        <v>0</v>
      </c>
      <c r="E60" s="53">
        <v>0</v>
      </c>
    </row>
    <row r="61" spans="1:5" ht="13.5" customHeight="1">
      <c r="A61" s="58">
        <v>30399</v>
      </c>
      <c r="B61" s="86" t="s">
        <v>127</v>
      </c>
      <c r="C61" s="53">
        <f t="shared" si="2"/>
        <v>1.16</v>
      </c>
      <c r="D61" s="53">
        <v>1.16</v>
      </c>
      <c r="E61" s="53">
        <v>0</v>
      </c>
    </row>
    <row r="62" spans="1:5" s="37" customFormat="1" ht="13.5" customHeight="1">
      <c r="A62" s="41">
        <v>310</v>
      </c>
      <c r="B62" s="85" t="s">
        <v>128</v>
      </c>
      <c r="C62" s="57">
        <f>SUM(C63:C66)</f>
        <v>0</v>
      </c>
      <c r="D62" s="57">
        <f>SUM(D63:D66)</f>
        <v>0</v>
      </c>
      <c r="E62" s="57">
        <f>SUM(E63:E66)</f>
        <v>0</v>
      </c>
    </row>
    <row r="63" spans="1:5" ht="13.5" customHeight="1">
      <c r="A63" s="58">
        <v>31002</v>
      </c>
      <c r="B63" s="86" t="s">
        <v>129</v>
      </c>
      <c r="C63" s="53">
        <f>D63+E63</f>
        <v>0</v>
      </c>
      <c r="D63" s="53">
        <v>0</v>
      </c>
      <c r="E63" s="53">
        <v>0</v>
      </c>
    </row>
    <row r="64" spans="1:5" ht="13.5" customHeight="1">
      <c r="A64" s="58">
        <v>31003</v>
      </c>
      <c r="B64" s="86" t="s">
        <v>130</v>
      </c>
      <c r="C64" s="53">
        <f>D64+E64</f>
        <v>0</v>
      </c>
      <c r="D64" s="53">
        <v>0</v>
      </c>
      <c r="E64" s="53">
        <v>0</v>
      </c>
    </row>
    <row r="65" spans="1:5" ht="13.5" customHeight="1">
      <c r="A65" s="58">
        <v>31007</v>
      </c>
      <c r="B65" s="86" t="s">
        <v>131</v>
      </c>
      <c r="C65" s="53">
        <f>D65+E65</f>
        <v>0</v>
      </c>
      <c r="D65" s="53">
        <v>0</v>
      </c>
      <c r="E65" s="53">
        <v>0</v>
      </c>
    </row>
    <row r="66" spans="1:5" ht="13.5" customHeight="1">
      <c r="A66" s="58">
        <v>31099</v>
      </c>
      <c r="B66" s="86" t="s">
        <v>132</v>
      </c>
      <c r="C66" s="53">
        <f>D66+E66</f>
        <v>0</v>
      </c>
      <c r="D66" s="53">
        <v>0</v>
      </c>
      <c r="E66" s="53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workbookViewId="0" topLeftCell="A1">
      <selection activeCell="M17" sqref="M17"/>
    </sheetView>
  </sheetViews>
  <sheetFormatPr defaultColWidth="9.00390625" defaultRowHeight="14.25"/>
  <cols>
    <col min="1" max="1" width="5.625" style="78" customWidth="1"/>
    <col min="2" max="2" width="8.00390625" style="78" customWidth="1"/>
    <col min="3" max="3" width="9.00390625" style="78" customWidth="1"/>
    <col min="4" max="4" width="6.875" style="78" customWidth="1"/>
    <col min="5" max="5" width="7.125" style="78" customWidth="1"/>
    <col min="6" max="6" width="7.25390625" style="78" customWidth="1"/>
    <col min="7" max="7" width="7.125" style="78" customWidth="1"/>
    <col min="8" max="8" width="9.00390625" style="78" customWidth="1"/>
    <col min="9" max="9" width="6.25390625" style="78" customWidth="1"/>
    <col min="10" max="10" width="9.00390625" style="78" customWidth="1"/>
    <col min="11" max="11" width="7.125" style="78" customWidth="1"/>
    <col min="12" max="14" width="6.875" style="78" customWidth="1"/>
    <col min="15" max="15" width="9.00390625" style="78" customWidth="1"/>
    <col min="16" max="16" width="8.00390625" style="78" customWidth="1"/>
    <col min="17" max="17" width="7.875" style="78" customWidth="1"/>
    <col min="18" max="18" width="7.00390625" style="78" customWidth="1"/>
    <col min="19" max="16384" width="9.00390625" style="78" customWidth="1"/>
  </cols>
  <sheetData>
    <row r="1" ht="18" customHeight="1">
      <c r="A1" s="78" t="s">
        <v>133</v>
      </c>
    </row>
    <row r="2" spans="1:18" s="1" customFormat="1" ht="21" customHeight="1">
      <c r="A2" s="5" t="s">
        <v>134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7:18" ht="16.5" customHeight="1">
      <c r="Q3" s="83" t="s">
        <v>3</v>
      </c>
      <c r="R3" s="83"/>
    </row>
    <row r="4" spans="1:18" s="76" customFormat="1" ht="24.75" customHeight="1">
      <c r="A4" s="79" t="s">
        <v>135</v>
      </c>
      <c r="B4" s="79"/>
      <c r="C4" s="79"/>
      <c r="D4" s="79"/>
      <c r="E4" s="79"/>
      <c r="F4" s="79"/>
      <c r="G4" s="79" t="s">
        <v>136</v>
      </c>
      <c r="H4" s="79"/>
      <c r="I4" s="79"/>
      <c r="J4" s="79"/>
      <c r="K4" s="79"/>
      <c r="L4" s="79"/>
      <c r="M4" s="79" t="s">
        <v>137</v>
      </c>
      <c r="N4" s="79"/>
      <c r="O4" s="79"/>
      <c r="P4" s="79"/>
      <c r="Q4" s="79"/>
      <c r="R4" s="79"/>
    </row>
    <row r="5" spans="1:18" s="76" customFormat="1" ht="24.75" customHeight="1">
      <c r="A5" s="79" t="s">
        <v>51</v>
      </c>
      <c r="B5" s="79" t="s">
        <v>138</v>
      </c>
      <c r="C5" s="79" t="s">
        <v>139</v>
      </c>
      <c r="D5" s="79"/>
      <c r="E5" s="79"/>
      <c r="F5" s="81" t="s">
        <v>103</v>
      </c>
      <c r="G5" s="79" t="s">
        <v>51</v>
      </c>
      <c r="H5" s="79" t="s">
        <v>138</v>
      </c>
      <c r="I5" s="79" t="s">
        <v>139</v>
      </c>
      <c r="J5" s="79"/>
      <c r="K5" s="79"/>
      <c r="L5" s="81" t="s">
        <v>103</v>
      </c>
      <c r="M5" s="79" t="s">
        <v>51</v>
      </c>
      <c r="N5" s="79" t="s">
        <v>138</v>
      </c>
      <c r="O5" s="79" t="s">
        <v>139</v>
      </c>
      <c r="P5" s="79"/>
      <c r="Q5" s="79"/>
      <c r="R5" s="79" t="s">
        <v>103</v>
      </c>
    </row>
    <row r="6" spans="1:18" s="76" customFormat="1" ht="51.75" customHeight="1">
      <c r="A6" s="79"/>
      <c r="B6" s="79"/>
      <c r="C6" s="79" t="s">
        <v>9</v>
      </c>
      <c r="D6" s="79" t="s">
        <v>140</v>
      </c>
      <c r="E6" s="79" t="s">
        <v>111</v>
      </c>
      <c r="F6" s="82"/>
      <c r="G6" s="79"/>
      <c r="H6" s="79"/>
      <c r="I6" s="79" t="s">
        <v>9</v>
      </c>
      <c r="J6" s="79" t="s">
        <v>140</v>
      </c>
      <c r="K6" s="79" t="s">
        <v>111</v>
      </c>
      <c r="L6" s="82"/>
      <c r="M6" s="79"/>
      <c r="N6" s="79"/>
      <c r="O6" s="79" t="s">
        <v>9</v>
      </c>
      <c r="P6" s="79" t="s">
        <v>140</v>
      </c>
      <c r="Q6" s="79" t="s">
        <v>111</v>
      </c>
      <c r="R6" s="79"/>
    </row>
    <row r="7" spans="1:18" s="77" customFormat="1" ht="36.75" customHeight="1">
      <c r="A7" s="80">
        <f>B7+C7+F7</f>
        <v>0</v>
      </c>
      <c r="B7" s="80"/>
      <c r="C7" s="80">
        <f>D7+E7</f>
        <v>0</v>
      </c>
      <c r="D7" s="80"/>
      <c r="E7" s="80"/>
      <c r="F7" s="80"/>
      <c r="G7" s="80">
        <f>H7+I7+L7</f>
        <v>0</v>
      </c>
      <c r="H7" s="80"/>
      <c r="I7" s="80">
        <f>J7+K7</f>
        <v>0</v>
      </c>
      <c r="J7" s="80"/>
      <c r="K7" s="80"/>
      <c r="L7" s="80"/>
      <c r="M7" s="80">
        <f>N7+O7+R7</f>
        <v>0</v>
      </c>
      <c r="N7" s="80"/>
      <c r="O7" s="80">
        <f>P7+Q7</f>
        <v>0</v>
      </c>
      <c r="P7" s="80"/>
      <c r="Q7" s="80"/>
      <c r="R7" s="80"/>
    </row>
    <row r="8" ht="14.25">
      <c r="A8" s="78" t="s">
        <v>141</v>
      </c>
    </row>
  </sheetData>
  <sheetProtection/>
  <mergeCells count="17">
    <mergeCell ref="A2:R2"/>
    <mergeCell ref="Q3:R3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workbookViewId="0" topLeftCell="A1">
      <selection activeCell="F25" sqref="F25"/>
    </sheetView>
  </sheetViews>
  <sheetFormatPr defaultColWidth="9.00390625" defaultRowHeight="14.25"/>
  <cols>
    <col min="1" max="1" width="9.00390625" style="59" customWidth="1"/>
    <col min="2" max="2" width="25.75390625" style="46" customWidth="1"/>
    <col min="3" max="6" width="10.75390625" style="46" customWidth="1"/>
    <col min="7" max="7" width="13.125" style="46" customWidth="1"/>
    <col min="8" max="9" width="10.75390625" style="46" customWidth="1"/>
    <col min="10" max="10" width="12.75390625" style="60" customWidth="1"/>
    <col min="11" max="11" width="16.00390625" style="46" customWidth="1"/>
    <col min="12" max="12" width="9.00390625" style="46" customWidth="1"/>
    <col min="13" max="13" width="19.75390625" style="46" customWidth="1"/>
    <col min="14" max="14" width="15.50390625" style="46" customWidth="1"/>
    <col min="15" max="16384" width="9.00390625" style="46" customWidth="1"/>
  </cols>
  <sheetData>
    <row r="1" ht="14.25">
      <c r="A1" s="61" t="s">
        <v>142</v>
      </c>
    </row>
    <row r="2" spans="1:14" s="34" customFormat="1" ht="24" customHeight="1">
      <c r="A2" s="40" t="s">
        <v>143</v>
      </c>
      <c r="B2" s="40"/>
      <c r="C2" s="40"/>
      <c r="D2" s="40"/>
      <c r="E2" s="40"/>
      <c r="F2" s="40"/>
      <c r="G2" s="40"/>
      <c r="H2" s="40"/>
      <c r="I2" s="40"/>
      <c r="J2" s="40"/>
      <c r="K2" s="70"/>
      <c r="L2" s="70"/>
      <c r="M2" s="70"/>
      <c r="N2" s="70"/>
    </row>
    <row r="3" ht="16.5" customHeight="1">
      <c r="J3" s="60" t="s">
        <v>3</v>
      </c>
    </row>
    <row r="4" spans="1:10" s="37" customFormat="1" ht="30" customHeight="1">
      <c r="A4" s="41" t="s">
        <v>45</v>
      </c>
      <c r="B4" s="41"/>
      <c r="C4" s="41" t="s">
        <v>46</v>
      </c>
      <c r="D4" s="41" t="s">
        <v>47</v>
      </c>
      <c r="E4" s="41"/>
      <c r="F4" s="41"/>
      <c r="G4" s="41"/>
      <c r="H4" s="41"/>
      <c r="I4" s="41" t="s">
        <v>48</v>
      </c>
      <c r="J4" s="41"/>
    </row>
    <row r="5" spans="1:10" s="37" customFormat="1" ht="21" customHeight="1">
      <c r="A5" s="62" t="s">
        <v>49</v>
      </c>
      <c r="B5" s="62" t="s">
        <v>50</v>
      </c>
      <c r="C5" s="41"/>
      <c r="D5" s="62" t="s">
        <v>51</v>
      </c>
      <c r="E5" s="64" t="s">
        <v>52</v>
      </c>
      <c r="F5" s="69"/>
      <c r="G5" s="65"/>
      <c r="H5" s="62" t="s">
        <v>53</v>
      </c>
      <c r="I5" s="62" t="s">
        <v>54</v>
      </c>
      <c r="J5" s="71" t="s">
        <v>55</v>
      </c>
    </row>
    <row r="6" spans="1:10" s="37" customFormat="1" ht="30" customHeight="1">
      <c r="A6" s="63"/>
      <c r="B6" s="63"/>
      <c r="C6" s="41"/>
      <c r="D6" s="63"/>
      <c r="E6" s="41" t="s">
        <v>9</v>
      </c>
      <c r="F6" s="41" t="s">
        <v>144</v>
      </c>
      <c r="G6" s="41" t="s">
        <v>145</v>
      </c>
      <c r="H6" s="63"/>
      <c r="I6" s="63"/>
      <c r="J6" s="72"/>
    </row>
    <row r="7" spans="1:10" s="37" customFormat="1" ht="19.5" customHeight="1">
      <c r="A7" s="64" t="s">
        <v>51</v>
      </c>
      <c r="B7" s="65"/>
      <c r="C7" s="66">
        <f aca="true" t="shared" si="0" ref="C7:I7">SUM(C8:C12)</f>
        <v>0</v>
      </c>
      <c r="D7" s="66">
        <f t="shared" si="0"/>
        <v>0</v>
      </c>
      <c r="E7" s="66">
        <f t="shared" si="0"/>
        <v>0</v>
      </c>
      <c r="F7" s="66">
        <f t="shared" si="0"/>
        <v>0</v>
      </c>
      <c r="G7" s="66">
        <f t="shared" si="0"/>
        <v>0</v>
      </c>
      <c r="H7" s="66">
        <f t="shared" si="0"/>
        <v>0</v>
      </c>
      <c r="I7" s="66">
        <f t="shared" si="0"/>
        <v>0</v>
      </c>
      <c r="J7" s="73" t="e">
        <f aca="true" t="shared" si="1" ref="J7:J12">I7/C7</f>
        <v>#DIV/0!</v>
      </c>
    </row>
    <row r="8" spans="1:10" ht="19.5" customHeight="1">
      <c r="A8" s="67"/>
      <c r="B8" s="67"/>
      <c r="C8" s="68"/>
      <c r="D8" s="68">
        <f>E8+H8</f>
        <v>0</v>
      </c>
      <c r="E8" s="68">
        <f>F8+G8</f>
        <v>0</v>
      </c>
      <c r="F8" s="68"/>
      <c r="G8" s="68"/>
      <c r="H8" s="68"/>
      <c r="I8" s="74">
        <f>D8-C8</f>
        <v>0</v>
      </c>
      <c r="J8" s="75" t="e">
        <f t="shared" si="1"/>
        <v>#DIV/0!</v>
      </c>
    </row>
    <row r="9" spans="1:10" ht="19.5" customHeight="1">
      <c r="A9" s="67"/>
      <c r="B9" s="67"/>
      <c r="C9" s="68"/>
      <c r="D9" s="68">
        <f>E9+H9</f>
        <v>0</v>
      </c>
      <c r="E9" s="68">
        <f>F9+G9</f>
        <v>0</v>
      </c>
      <c r="F9" s="68"/>
      <c r="G9" s="68"/>
      <c r="H9" s="68"/>
      <c r="I9" s="74">
        <f>D9-C9</f>
        <v>0</v>
      </c>
      <c r="J9" s="75" t="e">
        <f t="shared" si="1"/>
        <v>#DIV/0!</v>
      </c>
    </row>
    <row r="10" spans="1:10" ht="19.5" customHeight="1">
      <c r="A10" s="67"/>
      <c r="B10" s="67"/>
      <c r="C10" s="68"/>
      <c r="D10" s="68">
        <f>E10+H10</f>
        <v>0</v>
      </c>
      <c r="E10" s="68">
        <f>F10+G10</f>
        <v>0</v>
      </c>
      <c r="F10" s="68"/>
      <c r="G10" s="68"/>
      <c r="H10" s="68"/>
      <c r="I10" s="74">
        <f>D10-C10</f>
        <v>0</v>
      </c>
      <c r="J10" s="75" t="e">
        <f t="shared" si="1"/>
        <v>#DIV/0!</v>
      </c>
    </row>
    <row r="11" spans="1:10" ht="19.5" customHeight="1">
      <c r="A11" s="67"/>
      <c r="B11" s="67"/>
      <c r="C11" s="68"/>
      <c r="D11" s="68">
        <f>E11+H11</f>
        <v>0</v>
      </c>
      <c r="E11" s="68">
        <f>F11+G11</f>
        <v>0</v>
      </c>
      <c r="F11" s="68"/>
      <c r="G11" s="68"/>
      <c r="H11" s="68"/>
      <c r="I11" s="74">
        <f>D11-C11</f>
        <v>0</v>
      </c>
      <c r="J11" s="75" t="e">
        <f t="shared" si="1"/>
        <v>#DIV/0!</v>
      </c>
    </row>
    <row r="12" spans="1:10" ht="19.5" customHeight="1">
      <c r="A12" s="67"/>
      <c r="B12" s="67"/>
      <c r="C12" s="68"/>
      <c r="D12" s="68">
        <f>E12+H12</f>
        <v>0</v>
      </c>
      <c r="E12" s="68">
        <f>F12+G12</f>
        <v>0</v>
      </c>
      <c r="F12" s="68"/>
      <c r="G12" s="68"/>
      <c r="H12" s="68"/>
      <c r="I12" s="74">
        <f>D12-C12</f>
        <v>0</v>
      </c>
      <c r="J12" s="75" t="e">
        <f t="shared" si="1"/>
        <v>#DIV/0!</v>
      </c>
    </row>
    <row r="13" ht="14.25">
      <c r="A13" s="59" t="s">
        <v>141</v>
      </c>
    </row>
  </sheetData>
  <sheetProtection/>
  <mergeCells count="13"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  <mergeCell ref="H5:H6"/>
    <mergeCell ref="I5:I6"/>
    <mergeCell ref="J5:J6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1">
      <selection activeCell="G20" sqref="G20"/>
    </sheetView>
  </sheetViews>
  <sheetFormatPr defaultColWidth="9.00390625" defaultRowHeight="14.25"/>
  <cols>
    <col min="1" max="1" width="41.625" style="46" customWidth="1"/>
    <col min="2" max="2" width="15.125" style="47" customWidth="1"/>
    <col min="3" max="3" width="43.375" style="46" customWidth="1"/>
    <col min="4" max="4" width="15.125" style="47" customWidth="1"/>
    <col min="5" max="16384" width="9.00390625" style="46" customWidth="1"/>
  </cols>
  <sheetData>
    <row r="1" ht="16.5" customHeight="1">
      <c r="A1" s="46" t="s">
        <v>146</v>
      </c>
    </row>
    <row r="2" spans="1:4" ht="21.75" customHeight="1">
      <c r="A2" s="40" t="s">
        <v>147</v>
      </c>
      <c r="B2" s="48"/>
      <c r="C2" s="40"/>
      <c r="D2" s="48"/>
    </row>
    <row r="3" spans="3:4" ht="15" customHeight="1">
      <c r="C3" s="49" t="s">
        <v>148</v>
      </c>
      <c r="D3" s="50"/>
    </row>
    <row r="4" spans="1:4" ht="19.5" customHeight="1">
      <c r="A4" s="41" t="s">
        <v>4</v>
      </c>
      <c r="B4" s="51"/>
      <c r="C4" s="41" t="s">
        <v>5</v>
      </c>
      <c r="D4" s="51"/>
    </row>
    <row r="5" spans="1:4" ht="19.5" customHeight="1">
      <c r="A5" s="41" t="s">
        <v>149</v>
      </c>
      <c r="B5" s="51" t="s">
        <v>7</v>
      </c>
      <c r="C5" s="41" t="s">
        <v>149</v>
      </c>
      <c r="D5" s="51" t="s">
        <v>7</v>
      </c>
    </row>
    <row r="6" spans="1:4" ht="19.5" customHeight="1">
      <c r="A6" s="52" t="s">
        <v>150</v>
      </c>
      <c r="B6" s="53">
        <f>B7+B10</f>
        <v>563.24</v>
      </c>
      <c r="C6" s="52" t="s">
        <v>151</v>
      </c>
      <c r="D6" s="53">
        <f>D7+D10</f>
        <v>563.24</v>
      </c>
    </row>
    <row r="7" spans="1:4" ht="19.5" customHeight="1">
      <c r="A7" s="52" t="s">
        <v>152</v>
      </c>
      <c r="B7" s="53">
        <f>B8+B9</f>
        <v>563.24</v>
      </c>
      <c r="C7" s="52" t="s">
        <v>153</v>
      </c>
      <c r="D7" s="53">
        <f>D8+D9</f>
        <v>563.24</v>
      </c>
    </row>
    <row r="8" spans="1:4" ht="19.5" customHeight="1">
      <c r="A8" s="52" t="s">
        <v>154</v>
      </c>
      <c r="B8" s="54">
        <v>563.24</v>
      </c>
      <c r="C8" s="52" t="s">
        <v>155</v>
      </c>
      <c r="D8" s="54">
        <v>563.24</v>
      </c>
    </row>
    <row r="9" spans="1:4" ht="19.5" customHeight="1">
      <c r="A9" s="52" t="s">
        <v>156</v>
      </c>
      <c r="B9" s="53">
        <v>0</v>
      </c>
      <c r="C9" s="52" t="s">
        <v>157</v>
      </c>
      <c r="D9" s="53">
        <v>0</v>
      </c>
    </row>
    <row r="10" spans="1:4" ht="19.5" customHeight="1">
      <c r="A10" s="52" t="s">
        <v>158</v>
      </c>
      <c r="B10" s="53">
        <f>B11+B12</f>
        <v>0</v>
      </c>
      <c r="C10" s="52" t="s">
        <v>159</v>
      </c>
      <c r="D10" s="53">
        <f>D11+D12</f>
        <v>0</v>
      </c>
    </row>
    <row r="11" spans="1:4" ht="19.5" customHeight="1">
      <c r="A11" s="52" t="s">
        <v>154</v>
      </c>
      <c r="B11" s="53">
        <v>0</v>
      </c>
      <c r="C11" s="52" t="s">
        <v>160</v>
      </c>
      <c r="D11" s="53">
        <v>0</v>
      </c>
    </row>
    <row r="12" spans="1:4" ht="19.5" customHeight="1">
      <c r="A12" s="52" t="s">
        <v>156</v>
      </c>
      <c r="B12" s="53">
        <v>0</v>
      </c>
      <c r="C12" s="52" t="s">
        <v>161</v>
      </c>
      <c r="D12" s="53">
        <v>0</v>
      </c>
    </row>
    <row r="13" spans="1:4" ht="19.5" customHeight="1">
      <c r="A13" s="52" t="s">
        <v>162</v>
      </c>
      <c r="B13" s="53">
        <f>B14+B15</f>
        <v>0</v>
      </c>
      <c r="C13" s="52" t="s">
        <v>163</v>
      </c>
      <c r="D13" s="53">
        <f>D14+D17</f>
        <v>0</v>
      </c>
    </row>
    <row r="14" spans="1:4" ht="19.5" customHeight="1">
      <c r="A14" s="52" t="s">
        <v>164</v>
      </c>
      <c r="B14" s="53">
        <v>0</v>
      </c>
      <c r="C14" s="52" t="s">
        <v>153</v>
      </c>
      <c r="D14" s="55">
        <f>D15+D16</f>
        <v>0</v>
      </c>
    </row>
    <row r="15" spans="1:4" ht="19.5" customHeight="1">
      <c r="A15" s="52" t="s">
        <v>165</v>
      </c>
      <c r="B15" s="53">
        <v>0</v>
      </c>
      <c r="C15" s="52" t="s">
        <v>155</v>
      </c>
      <c r="D15" s="55">
        <v>0</v>
      </c>
    </row>
    <row r="16" spans="1:4" ht="19.5" customHeight="1">
      <c r="A16" s="52" t="s">
        <v>166</v>
      </c>
      <c r="B16" s="53">
        <v>0</v>
      </c>
      <c r="C16" s="52" t="s">
        <v>157</v>
      </c>
      <c r="D16" s="56">
        <v>0</v>
      </c>
    </row>
    <row r="17" spans="1:4" ht="19.5" customHeight="1">
      <c r="A17" s="52" t="s">
        <v>167</v>
      </c>
      <c r="B17" s="53">
        <v>0</v>
      </c>
      <c r="C17" s="52" t="s">
        <v>159</v>
      </c>
      <c r="D17" s="56">
        <f>D18+D19</f>
        <v>0</v>
      </c>
    </row>
    <row r="18" spans="1:4" ht="19.5" customHeight="1">
      <c r="A18" s="52" t="s">
        <v>168</v>
      </c>
      <c r="B18" s="53">
        <v>0</v>
      </c>
      <c r="C18" s="52" t="s">
        <v>160</v>
      </c>
      <c r="D18" s="56">
        <v>0</v>
      </c>
    </row>
    <row r="19" spans="1:4" ht="19.5" customHeight="1">
      <c r="A19" s="52" t="s">
        <v>169</v>
      </c>
      <c r="B19" s="53">
        <v>0</v>
      </c>
      <c r="C19" s="52" t="s">
        <v>161</v>
      </c>
      <c r="D19" s="56">
        <v>0</v>
      </c>
    </row>
    <row r="20" spans="1:4" ht="19.5" customHeight="1">
      <c r="A20" s="52" t="s">
        <v>170</v>
      </c>
      <c r="B20" s="53">
        <f>B21+B22</f>
        <v>0</v>
      </c>
      <c r="C20" s="52" t="s">
        <v>171</v>
      </c>
      <c r="D20" s="56">
        <v>0</v>
      </c>
    </row>
    <row r="21" spans="1:4" ht="19.5" customHeight="1">
      <c r="A21" s="52" t="s">
        <v>172</v>
      </c>
      <c r="B21" s="53">
        <v>0</v>
      </c>
      <c r="C21" s="52" t="s">
        <v>173</v>
      </c>
      <c r="D21" s="56">
        <v>0</v>
      </c>
    </row>
    <row r="22" spans="1:4" ht="19.5" customHeight="1">
      <c r="A22" s="52" t="s">
        <v>174</v>
      </c>
      <c r="B22" s="53">
        <v>0</v>
      </c>
      <c r="C22" s="52" t="s">
        <v>175</v>
      </c>
      <c r="D22" s="56">
        <v>0</v>
      </c>
    </row>
    <row r="23" spans="1:4" ht="19.5" customHeight="1">
      <c r="A23" s="52" t="s">
        <v>176</v>
      </c>
      <c r="B23" s="53">
        <v>0</v>
      </c>
      <c r="C23" s="52" t="s">
        <v>177</v>
      </c>
      <c r="D23" s="56">
        <v>0</v>
      </c>
    </row>
    <row r="24" spans="1:4" ht="19.5" customHeight="1">
      <c r="A24" s="52" t="s">
        <v>178</v>
      </c>
      <c r="B24" s="53">
        <v>0</v>
      </c>
      <c r="C24" s="52" t="s">
        <v>179</v>
      </c>
      <c r="D24" s="56">
        <v>0</v>
      </c>
    </row>
    <row r="25" spans="1:4" ht="19.5" customHeight="1">
      <c r="A25" s="52"/>
      <c r="B25" s="53"/>
      <c r="C25" s="52" t="s">
        <v>180</v>
      </c>
      <c r="D25" s="56">
        <v>0</v>
      </c>
    </row>
    <row r="26" spans="1:4" s="37" customFormat="1" ht="19.5" customHeight="1">
      <c r="A26" s="41" t="s">
        <v>181</v>
      </c>
      <c r="B26" s="57">
        <f>B6+B13+B16+B17+B18+B19+B20+B23+B24</f>
        <v>563.24</v>
      </c>
      <c r="C26" s="41" t="s">
        <v>182</v>
      </c>
      <c r="D26" s="57">
        <f>D6+D13+D20+D21+D22+D23+D24+D25</f>
        <v>563.24</v>
      </c>
    </row>
    <row r="27" spans="1:4" ht="19.5" customHeight="1">
      <c r="A27" s="58"/>
      <c r="B27" s="53"/>
      <c r="C27" s="58"/>
      <c r="D27" s="53"/>
    </row>
    <row r="28" spans="1:4" ht="19.5" customHeight="1">
      <c r="A28" s="52" t="s">
        <v>183</v>
      </c>
      <c r="B28" s="53">
        <f>B29+B32</f>
        <v>0</v>
      </c>
      <c r="C28" s="52" t="s">
        <v>184</v>
      </c>
      <c r="D28" s="53">
        <f>D29+D32+D35+D38+D41+D42</f>
        <v>0</v>
      </c>
    </row>
    <row r="29" spans="1:4" ht="19.5" customHeight="1">
      <c r="A29" s="52" t="s">
        <v>185</v>
      </c>
      <c r="B29" s="53">
        <f>B30+B31</f>
        <v>0</v>
      </c>
      <c r="C29" s="52" t="s">
        <v>185</v>
      </c>
      <c r="D29" s="53">
        <f>SUM(D30:D31)</f>
        <v>0</v>
      </c>
    </row>
    <row r="30" spans="1:4" ht="19.5" customHeight="1">
      <c r="A30" s="52" t="s">
        <v>186</v>
      </c>
      <c r="B30" s="53">
        <v>0</v>
      </c>
      <c r="C30" s="52" t="s">
        <v>186</v>
      </c>
      <c r="D30" s="53">
        <v>0</v>
      </c>
    </row>
    <row r="31" spans="1:4" ht="19.5" customHeight="1">
      <c r="A31" s="52" t="s">
        <v>187</v>
      </c>
      <c r="B31" s="53">
        <v>0</v>
      </c>
      <c r="C31" s="52" t="s">
        <v>187</v>
      </c>
      <c r="D31" s="53">
        <v>0</v>
      </c>
    </row>
    <row r="32" spans="1:4" ht="19.5" customHeight="1">
      <c r="A32" s="52" t="s">
        <v>188</v>
      </c>
      <c r="B32" s="53">
        <f>B33+B34</f>
        <v>0</v>
      </c>
      <c r="C32" s="52" t="s">
        <v>189</v>
      </c>
      <c r="D32" s="53">
        <f>SUM(D33:D34)</f>
        <v>0</v>
      </c>
    </row>
    <row r="33" spans="1:4" ht="19.5" customHeight="1">
      <c r="A33" s="52" t="s">
        <v>190</v>
      </c>
      <c r="B33" s="53">
        <v>0</v>
      </c>
      <c r="C33" s="52" t="s">
        <v>186</v>
      </c>
      <c r="D33" s="53">
        <v>0</v>
      </c>
    </row>
    <row r="34" spans="1:4" ht="19.5" customHeight="1">
      <c r="A34" s="52" t="s">
        <v>191</v>
      </c>
      <c r="B34" s="53">
        <v>0</v>
      </c>
      <c r="C34" s="52" t="s">
        <v>187</v>
      </c>
      <c r="D34" s="53">
        <v>0</v>
      </c>
    </row>
    <row r="35" spans="1:4" ht="19.5" customHeight="1">
      <c r="A35" s="52" t="s">
        <v>192</v>
      </c>
      <c r="B35" s="53">
        <f>B36+B39</f>
        <v>0</v>
      </c>
      <c r="C35" s="52" t="s">
        <v>193</v>
      </c>
      <c r="D35" s="53">
        <f>SUM(D36:D37)</f>
        <v>0</v>
      </c>
    </row>
    <row r="36" spans="1:4" ht="19.5" customHeight="1">
      <c r="A36" s="52" t="s">
        <v>194</v>
      </c>
      <c r="B36" s="53">
        <f>B37+B38</f>
        <v>0</v>
      </c>
      <c r="C36" s="52" t="s">
        <v>190</v>
      </c>
      <c r="D36" s="53">
        <v>0</v>
      </c>
    </row>
    <row r="37" spans="1:4" ht="19.5" customHeight="1">
      <c r="A37" s="52" t="s">
        <v>186</v>
      </c>
      <c r="B37" s="53">
        <v>0</v>
      </c>
      <c r="C37" s="52" t="s">
        <v>191</v>
      </c>
      <c r="D37" s="53">
        <v>0</v>
      </c>
    </row>
    <row r="38" spans="1:4" ht="19.5" customHeight="1">
      <c r="A38" s="52" t="s">
        <v>187</v>
      </c>
      <c r="B38" s="53">
        <v>0</v>
      </c>
      <c r="C38" s="52" t="s">
        <v>195</v>
      </c>
      <c r="D38" s="53">
        <f>SUM(D39:D40)</f>
        <v>0</v>
      </c>
    </row>
    <row r="39" spans="1:4" ht="19.5" customHeight="1">
      <c r="A39" s="52" t="s">
        <v>196</v>
      </c>
      <c r="B39" s="53">
        <f>B40+B41</f>
        <v>0</v>
      </c>
      <c r="C39" s="52" t="s">
        <v>190</v>
      </c>
      <c r="D39" s="53">
        <v>0</v>
      </c>
    </row>
    <row r="40" spans="1:4" ht="19.5" customHeight="1">
      <c r="A40" s="52" t="s">
        <v>190</v>
      </c>
      <c r="B40" s="53">
        <v>0</v>
      </c>
      <c r="C40" s="52" t="s">
        <v>191</v>
      </c>
      <c r="D40" s="53">
        <v>0</v>
      </c>
    </row>
    <row r="41" spans="1:4" ht="19.5" customHeight="1">
      <c r="A41" s="52" t="s">
        <v>191</v>
      </c>
      <c r="B41" s="53">
        <v>0</v>
      </c>
      <c r="C41" s="52" t="s">
        <v>197</v>
      </c>
      <c r="D41" s="53">
        <v>0</v>
      </c>
    </row>
    <row r="42" spans="1:4" ht="19.5" customHeight="1">
      <c r="A42" s="52" t="s">
        <v>198</v>
      </c>
      <c r="B42" s="53">
        <v>0</v>
      </c>
      <c r="C42" s="52" t="s">
        <v>199</v>
      </c>
      <c r="D42" s="53">
        <v>0</v>
      </c>
    </row>
    <row r="43" spans="1:4" ht="19.5" customHeight="1">
      <c r="A43" s="52" t="s">
        <v>200</v>
      </c>
      <c r="B43" s="53">
        <v>0</v>
      </c>
      <c r="C43" s="52"/>
      <c r="D43" s="53"/>
    </row>
    <row r="44" spans="1:4" ht="19.5" customHeight="1">
      <c r="A44" s="52"/>
      <c r="B44" s="53"/>
      <c r="C44" s="52"/>
      <c r="D44" s="53"/>
    </row>
    <row r="45" spans="1:4" s="37" customFormat="1" ht="19.5" customHeight="1">
      <c r="A45" s="41" t="s">
        <v>41</v>
      </c>
      <c r="B45" s="57">
        <f>B26+B28+B35</f>
        <v>563.24</v>
      </c>
      <c r="C45" s="41" t="s">
        <v>42</v>
      </c>
      <c r="D45" s="57">
        <f>D26+D28</f>
        <v>563.24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portrait" paperSize="9" scale="7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workbookViewId="0" topLeftCell="A1">
      <selection activeCell="E14" sqref="E14"/>
    </sheetView>
  </sheetViews>
  <sheetFormatPr defaultColWidth="9.00390625" defaultRowHeight="14.25"/>
  <cols>
    <col min="1" max="4" width="9.375" style="39" customWidth="1"/>
    <col min="5" max="5" width="8.50390625" style="39" customWidth="1"/>
    <col min="6" max="6" width="8.875" style="39" customWidth="1"/>
    <col min="7" max="7" width="8.50390625" style="39" customWidth="1"/>
    <col min="8" max="11" width="7.875" style="39" customWidth="1"/>
    <col min="12" max="14" width="8.50390625" style="39" customWidth="1"/>
    <col min="15" max="16" width="7.50390625" style="39" customWidth="1"/>
    <col min="17" max="16384" width="9.00390625" style="39" customWidth="1"/>
  </cols>
  <sheetData>
    <row r="1" ht="14.25">
      <c r="A1" s="39" t="s">
        <v>201</v>
      </c>
    </row>
    <row r="2" spans="1:16" s="34" customFormat="1" ht="22.5" customHeight="1">
      <c r="A2" s="40" t="s">
        <v>202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5:16" s="35" customFormat="1" ht="16.5" customHeight="1">
      <c r="O3" s="44" t="s">
        <v>3</v>
      </c>
      <c r="P3" s="45"/>
    </row>
    <row r="4" spans="1:16" s="36" customFormat="1" ht="27" customHeight="1">
      <c r="A4" s="41" t="s">
        <v>181</v>
      </c>
      <c r="B4" s="41" t="s">
        <v>203</v>
      </c>
      <c r="C4" s="41"/>
      <c r="D4" s="41"/>
      <c r="E4" s="41" t="s">
        <v>204</v>
      </c>
      <c r="F4" s="41"/>
      <c r="G4" s="41"/>
      <c r="H4" s="41" t="s">
        <v>205</v>
      </c>
      <c r="I4" s="41" t="s">
        <v>206</v>
      </c>
      <c r="J4" s="41" t="s">
        <v>207</v>
      </c>
      <c r="K4" s="41" t="s">
        <v>208</v>
      </c>
      <c r="L4" s="41" t="s">
        <v>209</v>
      </c>
      <c r="M4" s="41"/>
      <c r="N4" s="41"/>
      <c r="O4" s="41" t="s">
        <v>210</v>
      </c>
      <c r="P4" s="41" t="s">
        <v>211</v>
      </c>
    </row>
    <row r="5" spans="1:16" s="36" customFormat="1" ht="24.75" customHeight="1">
      <c r="A5" s="41"/>
      <c r="B5" s="41" t="s">
        <v>9</v>
      </c>
      <c r="C5" s="41" t="s">
        <v>212</v>
      </c>
      <c r="D5" s="41" t="s">
        <v>213</v>
      </c>
      <c r="E5" s="41" t="s">
        <v>9</v>
      </c>
      <c r="F5" s="43" t="s">
        <v>214</v>
      </c>
      <c r="G5" s="43"/>
      <c r="H5" s="41"/>
      <c r="I5" s="41"/>
      <c r="J5" s="41"/>
      <c r="K5" s="41"/>
      <c r="L5" s="41" t="s">
        <v>9</v>
      </c>
      <c r="M5" s="41" t="s">
        <v>215</v>
      </c>
      <c r="N5" s="41" t="s">
        <v>216</v>
      </c>
      <c r="O5" s="41"/>
      <c r="P5" s="41"/>
    </row>
    <row r="6" spans="1:16" s="37" customFormat="1" ht="75" customHeight="1">
      <c r="A6" s="41"/>
      <c r="B6" s="41"/>
      <c r="C6" s="41"/>
      <c r="D6" s="41"/>
      <c r="E6" s="41"/>
      <c r="F6" s="41" t="s">
        <v>217</v>
      </c>
      <c r="G6" s="41" t="s">
        <v>218</v>
      </c>
      <c r="H6" s="41"/>
      <c r="I6" s="41"/>
      <c r="J6" s="41"/>
      <c r="K6" s="41"/>
      <c r="L6" s="41"/>
      <c r="M6" s="41"/>
      <c r="N6" s="41"/>
      <c r="O6" s="41"/>
      <c r="P6" s="41"/>
    </row>
    <row r="7" spans="1:16" s="38" customFormat="1" ht="45.75" customHeight="1">
      <c r="A7" s="42">
        <f>B7+E7+H7+I7+J7+K7+L7+O7+P7</f>
        <v>563.24</v>
      </c>
      <c r="B7" s="42">
        <f>C7+D7</f>
        <v>563.24</v>
      </c>
      <c r="C7" s="42">
        <v>563.24</v>
      </c>
      <c r="D7" s="42">
        <v>0</v>
      </c>
      <c r="E7" s="42">
        <f>F7+G7</f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f>M7+N7</f>
        <v>0</v>
      </c>
      <c r="M7" s="42">
        <v>0</v>
      </c>
      <c r="N7" s="42">
        <v>0</v>
      </c>
      <c r="O7" s="42">
        <v>0</v>
      </c>
      <c r="P7" s="42">
        <v>0</v>
      </c>
    </row>
  </sheetData>
  <sheetProtection/>
  <mergeCells count="18">
    <mergeCell ref="A2:P2"/>
    <mergeCell ref="B4:D4"/>
    <mergeCell ref="E4:G4"/>
    <mergeCell ref="L4:N4"/>
    <mergeCell ref="A4:A6"/>
    <mergeCell ref="B5:B6"/>
    <mergeCell ref="C5:C6"/>
    <mergeCell ref="D5:D6"/>
    <mergeCell ref="E5:E6"/>
    <mergeCell ref="H4:H6"/>
    <mergeCell ref="I4:I6"/>
    <mergeCell ref="J4:J6"/>
    <mergeCell ref="K4:K6"/>
    <mergeCell ref="L5:L6"/>
    <mergeCell ref="M5:M6"/>
    <mergeCell ref="N5:N6"/>
    <mergeCell ref="O4:O6"/>
    <mergeCell ref="P4:P6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workbookViewId="0" topLeftCell="A1">
      <selection activeCell="K25" sqref="K25"/>
    </sheetView>
  </sheetViews>
  <sheetFormatPr defaultColWidth="9.00390625" defaultRowHeight="14.25"/>
  <cols>
    <col min="1" max="1" width="15.625" style="0" customWidth="1"/>
    <col min="2" max="9" width="13.25390625" style="0" customWidth="1"/>
  </cols>
  <sheetData>
    <row r="1" ht="14.25">
      <c r="A1" t="s">
        <v>219</v>
      </c>
    </row>
    <row r="2" spans="1:9" s="1" customFormat="1" ht="22.5" customHeight="1">
      <c r="A2" s="5" t="s">
        <v>220</v>
      </c>
      <c r="B2" s="5"/>
      <c r="C2" s="5"/>
      <c r="D2" s="5"/>
      <c r="E2" s="5"/>
      <c r="F2" s="5"/>
      <c r="G2" s="5"/>
      <c r="H2" s="5"/>
      <c r="I2" s="5"/>
    </row>
    <row r="3" ht="15.75" customHeight="1">
      <c r="I3" s="33" t="s">
        <v>3</v>
      </c>
    </row>
    <row r="4" spans="1:9" s="27" customFormat="1" ht="39" customHeight="1">
      <c r="A4" s="29" t="s">
        <v>182</v>
      </c>
      <c r="B4" s="29" t="s">
        <v>221</v>
      </c>
      <c r="C4" s="29" t="s">
        <v>222</v>
      </c>
      <c r="D4" s="29" t="s">
        <v>223</v>
      </c>
      <c r="E4" s="32" t="s">
        <v>224</v>
      </c>
      <c r="F4" s="32" t="s">
        <v>225</v>
      </c>
      <c r="G4" s="32" t="s">
        <v>226</v>
      </c>
      <c r="H4" s="32" t="s">
        <v>227</v>
      </c>
      <c r="I4" s="32" t="s">
        <v>228</v>
      </c>
    </row>
    <row r="5" spans="1:9" s="28" customFormat="1" ht="33" customHeight="1">
      <c r="A5" s="30">
        <f>SUM(B5:I5)</f>
        <v>563.24</v>
      </c>
      <c r="B5" s="31">
        <v>563.24</v>
      </c>
      <c r="C5" s="31">
        <v>0</v>
      </c>
      <c r="D5" s="31">
        <v>0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</row>
  </sheetData>
  <sheetProtection/>
  <mergeCells count="1">
    <mergeCell ref="A2:I2"/>
  </mergeCells>
  <printOptions horizontalCentered="1"/>
  <pageMargins left="0.5902777777777778" right="0.5902777777777778" top="0.5902777777777778" bottom="0.39305555555555555" header="0.5118055555555555" footer="0.511805555555555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hzl</cp:lastModifiedBy>
  <cp:lastPrinted>2021-11-18T02:35:12Z</cp:lastPrinted>
  <dcterms:created xsi:type="dcterms:W3CDTF">2018-01-22T13:24:37Z</dcterms:created>
  <dcterms:modified xsi:type="dcterms:W3CDTF">2021-11-19T17:20:51Z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3E5C05D1D1E144EF87DCA148F4E40C00</vt:lpwstr>
  </property>
  <property fmtid="{D5CDD505-2E9C-101B-9397-08002B2CF9AE}" pid="4" name="퀀_generated_2.-2147483648">
    <vt:i4>2052</vt:i4>
  </property>
</Properties>
</file>