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017年一般预算收支完成 " sheetId="1" r:id="rId1"/>
    <sheet name="2018年一般预算收支" sheetId="2" r:id="rId2"/>
  </sheets>
  <definedNames/>
  <calcPr fullCalcOnLoad="1"/>
</workbook>
</file>

<file path=xl/sharedStrings.xml><?xml version="1.0" encoding="utf-8"?>
<sst xmlns="http://schemas.openxmlformats.org/spreadsheetml/2006/main" count="157" uniqueCount="150">
  <si>
    <t>单位：万元</t>
  </si>
  <si>
    <r>
      <t>盐池县201</t>
    </r>
    <r>
      <rPr>
        <sz val="22"/>
        <color indexed="8"/>
        <rFont val="方正小标宋简体"/>
        <family val="0"/>
      </rPr>
      <t>7</t>
    </r>
    <r>
      <rPr>
        <sz val="22"/>
        <color indexed="8"/>
        <rFont val="方正小标宋简体"/>
        <family val="0"/>
      </rPr>
      <t>年一般公共预算执行情况表</t>
    </r>
  </si>
  <si>
    <t>盐池县2018年一般公共预算收支情况表</t>
  </si>
  <si>
    <r>
      <t>附表</t>
    </r>
    <r>
      <rPr>
        <sz val="12"/>
        <rFont val="Times New Roman"/>
        <family val="1"/>
      </rPr>
      <t>1</t>
    </r>
  </si>
  <si>
    <t>单位：万元</t>
  </si>
  <si>
    <t>项目</t>
  </si>
  <si>
    <t>当年预计
完成数</t>
  </si>
  <si>
    <t>项目（功能分类）</t>
  </si>
  <si>
    <r>
      <t>收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仿宋"/>
        <family val="3"/>
      </rPr>
      <t>入</t>
    </r>
  </si>
  <si>
    <r>
      <t>支</t>
    </r>
    <r>
      <rPr>
        <b/>
        <sz val="10"/>
        <rFont val="Times New Roman"/>
        <family val="1"/>
      </rPr>
      <t xml:space="preserve">                      </t>
    </r>
    <r>
      <rPr>
        <b/>
        <sz val="10"/>
        <rFont val="仿宋"/>
        <family val="3"/>
      </rPr>
      <t>出</t>
    </r>
  </si>
  <si>
    <t>一、税收收入</t>
  </si>
  <si>
    <t>一、一般公共服务支出</t>
  </si>
  <si>
    <t>增值税</t>
  </si>
  <si>
    <t>二、外交支出</t>
  </si>
  <si>
    <t>营业税</t>
  </si>
  <si>
    <t>三、国防支出</t>
  </si>
  <si>
    <t>企业所得税</t>
  </si>
  <si>
    <t>四、公共安全支出</t>
  </si>
  <si>
    <t>个人所得税</t>
  </si>
  <si>
    <t>五、教育支出</t>
  </si>
  <si>
    <t>资源税</t>
  </si>
  <si>
    <t>六、科学技术支出</t>
  </si>
  <si>
    <t>城市维护建设税</t>
  </si>
  <si>
    <t>七、文化体育与传媒支出</t>
  </si>
  <si>
    <t>房产税</t>
  </si>
  <si>
    <t>八、社会保障和就业支出</t>
  </si>
  <si>
    <t>印花税</t>
  </si>
  <si>
    <t>九、医疗卫生与计划生育支出</t>
  </si>
  <si>
    <t>城镇土地使用税</t>
  </si>
  <si>
    <t>十、节能环保支出</t>
  </si>
  <si>
    <t>车船税</t>
  </si>
  <si>
    <t>十一、城乡社区支出</t>
  </si>
  <si>
    <t>土地增值税</t>
  </si>
  <si>
    <t>十二、农林水支出</t>
  </si>
  <si>
    <t>耕地占用税</t>
  </si>
  <si>
    <t>十三、交通运输支出</t>
  </si>
  <si>
    <t>契税</t>
  </si>
  <si>
    <t>十四、资源勘探信息等支出</t>
  </si>
  <si>
    <t>二、非税收入</t>
  </si>
  <si>
    <t>十五、商业服务业等支出</t>
  </si>
  <si>
    <t>专项收入</t>
  </si>
  <si>
    <t>十六、金融支出</t>
  </si>
  <si>
    <t>行政事业性收费收入</t>
  </si>
  <si>
    <t>十七、援助其他地区支出</t>
  </si>
  <si>
    <t>罚没收入</t>
  </si>
  <si>
    <t>十八、国土海洋气象等支出</t>
  </si>
  <si>
    <t>国有资本经营收入</t>
  </si>
  <si>
    <t>十九、住房保障支出</t>
  </si>
  <si>
    <r>
      <t>国有资源（资产</t>
    </r>
    <r>
      <rPr>
        <sz val="9"/>
        <rFont val="Times New Roman"/>
        <family val="1"/>
      </rPr>
      <t>)</t>
    </r>
    <r>
      <rPr>
        <sz val="9"/>
        <rFont val="仿宋"/>
        <family val="3"/>
      </rPr>
      <t>有偿使用收入</t>
    </r>
  </si>
  <si>
    <t>二十、粮油物资储备支出</t>
  </si>
  <si>
    <t>捐赠收入</t>
  </si>
  <si>
    <t>二十一、预备费</t>
  </si>
  <si>
    <r>
      <t xml:space="preserve">     </t>
    </r>
    <r>
      <rPr>
        <sz val="9"/>
        <rFont val="仿宋"/>
        <family val="3"/>
      </rPr>
      <t>政府住房基金收入</t>
    </r>
  </si>
  <si>
    <t>二十二、地方债务还本付息支出</t>
  </si>
  <si>
    <r>
      <t xml:space="preserve">     </t>
    </r>
    <r>
      <rPr>
        <sz val="9"/>
        <rFont val="仿宋"/>
        <family val="3"/>
      </rPr>
      <t>其他收入</t>
    </r>
  </si>
  <si>
    <t>二十三、其他支出</t>
  </si>
  <si>
    <t>一般公共预算收入小计</t>
  </si>
  <si>
    <t>一般公共预算支出小计</t>
  </si>
  <si>
    <t>自治区补助收入</t>
  </si>
  <si>
    <t>上解支出</t>
  </si>
  <si>
    <t>上年结余</t>
  </si>
  <si>
    <t>安排预算稳定调节基金</t>
  </si>
  <si>
    <t>地方政府一般债券转贷收入</t>
  </si>
  <si>
    <t>年终结余</t>
  </si>
  <si>
    <t>调入预算稳定调节基金</t>
  </si>
  <si>
    <t>地方政府其他一般债务还本支出</t>
  </si>
  <si>
    <t>调入资金</t>
  </si>
  <si>
    <r>
      <t>收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入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总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计</t>
    </r>
  </si>
  <si>
    <r>
      <t>支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出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总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计</t>
    </r>
  </si>
  <si>
    <t>年度
预算数</t>
  </si>
  <si>
    <r>
      <t>为年度
预算的</t>
    </r>
    <r>
      <rPr>
        <b/>
        <sz val="9"/>
        <rFont val="Times New Roman"/>
        <family val="1"/>
      </rPr>
      <t>%</t>
    </r>
  </si>
  <si>
    <t>上年
同期数</t>
  </si>
  <si>
    <r>
      <t>比上年
同期增减</t>
    </r>
    <r>
      <rPr>
        <b/>
        <sz val="9"/>
        <rFont val="Times New Roman"/>
        <family val="1"/>
      </rPr>
      <t>%</t>
    </r>
  </si>
  <si>
    <t>调整
预算数</t>
  </si>
  <si>
    <r>
      <t>为调整
预算的</t>
    </r>
    <r>
      <rPr>
        <b/>
        <sz val="9"/>
        <rFont val="Times New Roman"/>
        <family val="1"/>
      </rPr>
      <t>%</t>
    </r>
  </si>
  <si>
    <r>
      <t>附表</t>
    </r>
    <r>
      <rPr>
        <sz val="12"/>
        <rFont val="Times New Roman"/>
        <family val="1"/>
      </rPr>
      <t>2</t>
    </r>
  </si>
  <si>
    <t>单位：万元</t>
  </si>
  <si>
    <r>
      <t>收</t>
    </r>
    <r>
      <rPr>
        <b/>
        <sz val="9"/>
        <rFont val="Times New Roman"/>
        <family val="1"/>
      </rPr>
      <t xml:space="preserve">                   </t>
    </r>
    <r>
      <rPr>
        <b/>
        <sz val="9"/>
        <rFont val="仿宋"/>
        <family val="3"/>
      </rPr>
      <t>入</t>
    </r>
  </si>
  <si>
    <r>
      <t>支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仿宋"/>
        <family val="3"/>
      </rPr>
      <t>出</t>
    </r>
  </si>
  <si>
    <t>项目</t>
  </si>
  <si>
    <r>
      <t>2017</t>
    </r>
    <r>
      <rPr>
        <b/>
        <sz val="9"/>
        <rFont val="仿宋"/>
        <family val="3"/>
      </rPr>
      <t>年
预算数</t>
    </r>
  </si>
  <si>
    <r>
      <t>2018</t>
    </r>
    <r>
      <rPr>
        <b/>
        <sz val="9"/>
        <rFont val="仿宋"/>
        <family val="3"/>
      </rPr>
      <t>年
预算数</t>
    </r>
  </si>
  <si>
    <t>增减数</t>
  </si>
  <si>
    <r>
      <t>增减率
（</t>
    </r>
    <r>
      <rPr>
        <b/>
        <sz val="9"/>
        <rFont val="Times New Roman"/>
        <family val="1"/>
      </rPr>
      <t>%</t>
    </r>
    <r>
      <rPr>
        <b/>
        <sz val="9"/>
        <rFont val="仿宋"/>
        <family val="3"/>
      </rPr>
      <t>）</t>
    </r>
  </si>
  <si>
    <t>项目（功能分类）</t>
  </si>
  <si>
    <t>专项资金</t>
  </si>
  <si>
    <t>预留资金</t>
  </si>
  <si>
    <t>债务</t>
  </si>
  <si>
    <t>重点项目</t>
  </si>
  <si>
    <t>收支汇总</t>
  </si>
  <si>
    <t>一、税收收入</t>
  </si>
  <si>
    <t>一、一般公共服务支出</t>
  </si>
  <si>
    <t>增值税</t>
  </si>
  <si>
    <t>二、外交支出</t>
  </si>
  <si>
    <t>营业税</t>
  </si>
  <si>
    <t>三、国防支出</t>
  </si>
  <si>
    <t>企业所得税</t>
  </si>
  <si>
    <t>四、公共安全支出</t>
  </si>
  <si>
    <t>个人所得税</t>
  </si>
  <si>
    <t>五、教育支出</t>
  </si>
  <si>
    <t>资源税（水资源税）</t>
  </si>
  <si>
    <t>六、科学技术支出</t>
  </si>
  <si>
    <t>城市维护建设税</t>
  </si>
  <si>
    <t>七、文化体育与传媒支出</t>
  </si>
  <si>
    <t>房产税</t>
  </si>
  <si>
    <t>八、社会保障和就业支出</t>
  </si>
  <si>
    <t>印花税</t>
  </si>
  <si>
    <t>九、医疗卫生与计划生育支出</t>
  </si>
  <si>
    <t>城镇土地使用税</t>
  </si>
  <si>
    <t>十、节能环保支出</t>
  </si>
  <si>
    <t>车船税</t>
  </si>
  <si>
    <t>十一、城乡社区支出</t>
  </si>
  <si>
    <t>土地增值税</t>
  </si>
  <si>
    <t>十二、农林水支出</t>
  </si>
  <si>
    <t>耕地占用税</t>
  </si>
  <si>
    <t>十三、交通运输支出</t>
  </si>
  <si>
    <t>契税</t>
  </si>
  <si>
    <t>十四、资源勘探信息等支出</t>
  </si>
  <si>
    <t>环保税</t>
  </si>
  <si>
    <t>十五、商业服务业等支出</t>
  </si>
  <si>
    <t>二、非税收入</t>
  </si>
  <si>
    <t>十六、金融支出</t>
  </si>
  <si>
    <t>专项收入</t>
  </si>
  <si>
    <t>十七、援助其他地区支出</t>
  </si>
  <si>
    <t>行政性收费收入</t>
  </si>
  <si>
    <t>十八、国土海洋气象等支出</t>
  </si>
  <si>
    <t>罚没收入</t>
  </si>
  <si>
    <t>十九、住房保障支出</t>
  </si>
  <si>
    <t>国有资产经营收入</t>
  </si>
  <si>
    <t>二十、粮油物资储备支出</t>
  </si>
  <si>
    <t>国有资产有偿使用收入</t>
  </si>
  <si>
    <t>二十一、预备费</t>
  </si>
  <si>
    <t>捐赠收入</t>
  </si>
  <si>
    <t>二十二、地方债务还本付息支出</t>
  </si>
  <si>
    <t>政府住房基金收入</t>
  </si>
  <si>
    <t>二十三、其他支出</t>
  </si>
  <si>
    <r>
      <t xml:space="preserve">    </t>
    </r>
    <r>
      <rPr>
        <sz val="9"/>
        <rFont val="仿宋"/>
        <family val="3"/>
      </rPr>
      <t>其他收入</t>
    </r>
  </si>
  <si>
    <t>一般公共预算收入小计</t>
  </si>
  <si>
    <t>一般公共预算支出小计</t>
  </si>
  <si>
    <t>自治区补助收入</t>
  </si>
  <si>
    <t>上解支出</t>
  </si>
  <si>
    <t>上年结余</t>
  </si>
  <si>
    <t>安排预算稳定调节基金</t>
  </si>
  <si>
    <t>调入预算稳定调节基金</t>
  </si>
  <si>
    <t>年终结余</t>
  </si>
  <si>
    <t>地方政府一般债券转贷收入</t>
  </si>
  <si>
    <t>地方政府其他一般债务还本支出</t>
  </si>
  <si>
    <r>
      <t>收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入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总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计</t>
    </r>
  </si>
  <si>
    <r>
      <t>支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出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总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计</t>
    </r>
  </si>
  <si>
    <r>
      <t>2017</t>
    </r>
    <r>
      <rPr>
        <b/>
        <sz val="9"/>
        <rFont val="仿宋"/>
        <family val="3"/>
      </rPr>
      <t>年
预计完成数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</si>
</sst>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_ "/>
    <numFmt numFmtId="187" formatCode="mmm/yyyy"/>
    <numFmt numFmtId="188" formatCode="0.0"/>
    <numFmt numFmtId="189" formatCode="0.00_);\(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);[Red]\(0.0\)"/>
    <numFmt numFmtId="195" formatCode="0.0_ "/>
    <numFmt numFmtId="196" formatCode="0.00_);[Red]\(0.00\)"/>
    <numFmt numFmtId="197" formatCode="#,##0.00_);[Red]\(#,##0.0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仿宋_GB2312"/>
      <family val="3"/>
    </font>
    <font>
      <b/>
      <sz val="12"/>
      <name val="仿宋_GB2312"/>
      <family val="3"/>
    </font>
    <font>
      <sz val="22"/>
      <color indexed="8"/>
      <name val="方正小标宋简体"/>
      <family val="0"/>
    </font>
    <font>
      <sz val="12"/>
      <name val="仿宋"/>
      <family val="3"/>
    </font>
    <font>
      <sz val="12"/>
      <name val="Times New Roman"/>
      <family val="1"/>
    </font>
    <font>
      <b/>
      <sz val="10"/>
      <name val="仿宋"/>
      <family val="3"/>
    </font>
    <font>
      <b/>
      <sz val="9"/>
      <name val="仿宋"/>
      <family val="3"/>
    </font>
    <font>
      <sz val="9"/>
      <name val="仿宋"/>
      <family val="3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 vertical="center"/>
    </xf>
    <xf numFmtId="195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indent="1"/>
    </xf>
    <xf numFmtId="0" fontId="11" fillId="0" borderId="10" xfId="0" applyFont="1" applyFill="1" applyBorder="1" applyAlignment="1">
      <alignment/>
    </xf>
    <xf numFmtId="186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4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10" xfId="0" applyFont="1" applyFill="1" applyBorder="1" applyAlignment="1">
      <alignment horizontal="right" vertical="center" wrapText="1"/>
    </xf>
    <xf numFmtId="195" fontId="14" fillId="0" borderId="10" xfId="0" applyNumberFormat="1" applyFont="1" applyFill="1" applyBorder="1" applyAlignment="1">
      <alignment horizontal="right" vertical="center"/>
    </xf>
    <xf numFmtId="186" fontId="14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/>
    </xf>
    <xf numFmtId="186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right" vertical="center"/>
    </xf>
    <xf numFmtId="195" fontId="13" fillId="0" borderId="10" xfId="0" applyNumberFormat="1" applyFont="1" applyFill="1" applyBorder="1" applyAlignment="1">
      <alignment horizontal="right" vertical="center"/>
    </xf>
    <xf numFmtId="186" fontId="13" fillId="0" borderId="10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indent="1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 horizontal="left" indent="1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195" fontId="8" fillId="0" borderId="0" xfId="0" applyNumberFormat="1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/>
    </xf>
    <xf numFmtId="195" fontId="14" fillId="0" borderId="10" xfId="0" applyNumberFormat="1" applyFont="1" applyBorder="1" applyAlignment="1">
      <alignment horizontal="right" vertical="center"/>
    </xf>
    <xf numFmtId="186" fontId="14" fillId="0" borderId="10" xfId="0" applyNumberFormat="1" applyFont="1" applyBorder="1" applyAlignment="1">
      <alignment horizontal="right" vertical="center"/>
    </xf>
    <xf numFmtId="185" fontId="14" fillId="0" borderId="12" xfId="0" applyNumberFormat="1" applyFont="1" applyFill="1" applyBorder="1" applyAlignment="1" applyProtection="1">
      <alignment horizontal="right" vertical="center" wrapText="1"/>
      <protection/>
    </xf>
    <xf numFmtId="185" fontId="14" fillId="0" borderId="10" xfId="0" applyNumberFormat="1" applyFont="1" applyBorder="1" applyAlignment="1">
      <alignment horizontal="right" vertical="center"/>
    </xf>
    <xf numFmtId="185" fontId="14" fillId="0" borderId="10" xfId="0" applyNumberFormat="1" applyFont="1" applyFill="1" applyBorder="1" applyAlignment="1">
      <alignment horizontal="right" vertical="center"/>
    </xf>
    <xf numFmtId="186" fontId="14" fillId="0" borderId="10" xfId="0" applyNumberFormat="1" applyFont="1" applyBorder="1" applyAlignment="1">
      <alignment/>
    </xf>
    <xf numFmtId="185" fontId="14" fillId="0" borderId="0" xfId="0" applyNumberFormat="1" applyFont="1" applyAlignment="1">
      <alignment/>
    </xf>
    <xf numFmtId="0" fontId="14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95" fontId="8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14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95" fontId="13" fillId="0" borderId="10" xfId="0" applyNumberFormat="1" applyFont="1" applyBorder="1" applyAlignment="1">
      <alignment horizontal="right" vertical="center"/>
    </xf>
    <xf numFmtId="186" fontId="13" fillId="0" borderId="10" xfId="0" applyNumberFormat="1" applyFont="1" applyBorder="1" applyAlignment="1">
      <alignment horizontal="right" vertical="center"/>
    </xf>
    <xf numFmtId="186" fontId="13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5" fontId="10" fillId="0" borderId="13" xfId="0" applyNumberFormat="1" applyFont="1" applyFill="1" applyBorder="1" applyAlignment="1">
      <alignment horizontal="center" vertical="center" wrapText="1"/>
    </xf>
    <xf numFmtId="185" fontId="13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85" fontId="10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95" fontId="10" fillId="0" borderId="13" xfId="0" applyNumberFormat="1" applyFont="1" applyBorder="1" applyAlignment="1">
      <alignment horizontal="center" vertical="center" wrapText="1"/>
    </xf>
    <xf numFmtId="195" fontId="13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95" fontId="13" fillId="0" borderId="11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录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Zeros="0" zoomScalePageLayoutView="0" workbookViewId="0" topLeftCell="A1">
      <selection activeCell="D17" sqref="D17"/>
    </sheetView>
  </sheetViews>
  <sheetFormatPr defaultColWidth="9.00390625" defaultRowHeight="14.25"/>
  <cols>
    <col min="1" max="1" width="24.75390625" style="0" customWidth="1"/>
    <col min="2" max="5" width="8.625" style="0" customWidth="1"/>
    <col min="6" max="6" width="9.625" style="0" customWidth="1"/>
    <col min="7" max="7" width="23.625" style="0" customWidth="1"/>
    <col min="8" max="11" width="8.625" style="0" customWidth="1"/>
    <col min="12" max="12" width="9.625" style="0" customWidth="1"/>
    <col min="14" max="14" width="9.625" style="0" bestFit="1" customWidth="1"/>
  </cols>
  <sheetData>
    <row r="1" ht="15.75">
      <c r="A1" s="12" t="s">
        <v>3</v>
      </c>
    </row>
    <row r="2" spans="1:12" ht="33" customHeight="1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" customHeight="1">
      <c r="A3" s="19"/>
      <c r="B3" s="19"/>
      <c r="C3" s="19"/>
      <c r="D3" s="19"/>
      <c r="E3" s="19"/>
      <c r="F3" s="19"/>
      <c r="G3" s="19"/>
      <c r="H3" s="19"/>
      <c r="I3" s="19"/>
      <c r="J3" s="73" t="s">
        <v>4</v>
      </c>
      <c r="K3" s="74"/>
      <c r="L3" s="74"/>
    </row>
    <row r="4" spans="1:12" s="5" customFormat="1" ht="14.25">
      <c r="A4" s="59" t="s">
        <v>8</v>
      </c>
      <c r="B4" s="60"/>
      <c r="C4" s="60"/>
      <c r="D4" s="60"/>
      <c r="E4" s="60"/>
      <c r="F4" s="60"/>
      <c r="G4" s="59" t="s">
        <v>9</v>
      </c>
      <c r="H4" s="60"/>
      <c r="I4" s="60"/>
      <c r="J4" s="60"/>
      <c r="K4" s="60"/>
      <c r="L4" s="60"/>
    </row>
    <row r="5" spans="1:12" s="5" customFormat="1" ht="26.25" customHeight="1">
      <c r="A5" s="67" t="s">
        <v>5</v>
      </c>
      <c r="B5" s="61" t="s">
        <v>69</v>
      </c>
      <c r="C5" s="61" t="s">
        <v>6</v>
      </c>
      <c r="D5" s="61" t="s">
        <v>70</v>
      </c>
      <c r="E5" s="61" t="s">
        <v>71</v>
      </c>
      <c r="F5" s="65" t="s">
        <v>72</v>
      </c>
      <c r="G5" s="67" t="s">
        <v>7</v>
      </c>
      <c r="H5" s="63" t="s">
        <v>73</v>
      </c>
      <c r="I5" s="63" t="s">
        <v>6</v>
      </c>
      <c r="J5" s="63" t="s">
        <v>74</v>
      </c>
      <c r="K5" s="63" t="s">
        <v>71</v>
      </c>
      <c r="L5" s="71" t="s">
        <v>72</v>
      </c>
    </row>
    <row r="6" spans="1:12" s="5" customFormat="1" ht="1.5" customHeight="1">
      <c r="A6" s="68"/>
      <c r="B6" s="62"/>
      <c r="C6" s="62"/>
      <c r="D6" s="62"/>
      <c r="E6" s="62"/>
      <c r="F6" s="66"/>
      <c r="G6" s="68"/>
      <c r="H6" s="64"/>
      <c r="I6" s="64"/>
      <c r="J6" s="64"/>
      <c r="K6" s="64"/>
      <c r="L6" s="72"/>
    </row>
    <row r="7" spans="1:12" s="8" customFormat="1" ht="12.75" customHeight="1">
      <c r="A7" s="13" t="s">
        <v>10</v>
      </c>
      <c r="B7" s="20">
        <f>SUM(B8:B20)</f>
        <v>40000</v>
      </c>
      <c r="C7" s="20">
        <f>SUM(C8:C20)</f>
        <v>49500</v>
      </c>
      <c r="D7" s="21">
        <f>C7/B7*100</f>
        <v>123.75</v>
      </c>
      <c r="E7" s="20">
        <f>SUM(E8:E20)</f>
        <v>40409</v>
      </c>
      <c r="F7" s="21">
        <f>(C7-E7)/E7*100</f>
        <v>22.497463436363184</v>
      </c>
      <c r="G7" s="13" t="s">
        <v>11</v>
      </c>
      <c r="H7" s="22">
        <v>19671</v>
      </c>
      <c r="I7" s="22">
        <v>19671</v>
      </c>
      <c r="J7" s="22">
        <f>SUM(I7/H7*100)</f>
        <v>100</v>
      </c>
      <c r="K7" s="22">
        <v>19362</v>
      </c>
      <c r="L7" s="21">
        <f>(I7-K7)/K7*100</f>
        <v>1.5959095134800125</v>
      </c>
    </row>
    <row r="8" spans="1:12" s="9" customFormat="1" ht="12.75" customHeight="1">
      <c r="A8" s="14" t="s">
        <v>12</v>
      </c>
      <c r="B8" s="23">
        <v>17000</v>
      </c>
      <c r="C8" s="24">
        <v>23000</v>
      </c>
      <c r="D8" s="21">
        <f aca="true" t="shared" si="0" ref="D8:D36">C8/B8*100</f>
        <v>135.29411764705884</v>
      </c>
      <c r="E8" s="24">
        <v>14882</v>
      </c>
      <c r="F8" s="21">
        <f aca="true" t="shared" si="1" ref="F8:F36">(C8-E8)/E8*100</f>
        <v>54.549119741970166</v>
      </c>
      <c r="G8" s="15" t="s">
        <v>13</v>
      </c>
      <c r="H8" s="22"/>
      <c r="I8" s="22"/>
      <c r="J8" s="22"/>
      <c r="K8" s="22"/>
      <c r="L8" s="21"/>
    </row>
    <row r="9" spans="1:12" s="9" customFormat="1" ht="12.75" customHeight="1">
      <c r="A9" s="14" t="s">
        <v>14</v>
      </c>
      <c r="B9" s="23"/>
      <c r="C9" s="24"/>
      <c r="D9" s="21"/>
      <c r="E9" s="24">
        <v>12243</v>
      </c>
      <c r="F9" s="21">
        <f t="shared" si="1"/>
        <v>-100</v>
      </c>
      <c r="G9" s="15" t="s">
        <v>15</v>
      </c>
      <c r="H9" s="22"/>
      <c r="I9" s="22"/>
      <c r="J9" s="22"/>
      <c r="K9" s="22">
        <v>248</v>
      </c>
      <c r="L9" s="21">
        <f aca="true" t="shared" si="2" ref="L9:L36">(I9-K9)/K9*100</f>
        <v>-100</v>
      </c>
    </row>
    <row r="10" spans="1:12" s="9" customFormat="1" ht="12.75" customHeight="1">
      <c r="A10" s="14" t="s">
        <v>16</v>
      </c>
      <c r="B10" s="23">
        <v>2000</v>
      </c>
      <c r="C10" s="24">
        <v>1900</v>
      </c>
      <c r="D10" s="21">
        <f t="shared" si="0"/>
        <v>95</v>
      </c>
      <c r="E10" s="24">
        <v>2304</v>
      </c>
      <c r="F10" s="21">
        <f t="shared" si="1"/>
        <v>-17.53472222222222</v>
      </c>
      <c r="G10" s="15" t="s">
        <v>17</v>
      </c>
      <c r="H10" s="22">
        <v>10052</v>
      </c>
      <c r="I10" s="22">
        <v>10052</v>
      </c>
      <c r="J10" s="22">
        <f aca="true" t="shared" si="3" ref="J10:J15">SUM(I10/H10*100)</f>
        <v>100</v>
      </c>
      <c r="K10" s="22">
        <v>8570</v>
      </c>
      <c r="L10" s="21">
        <f t="shared" si="2"/>
        <v>17.292882147024503</v>
      </c>
    </row>
    <row r="11" spans="1:12" s="9" customFormat="1" ht="12.75" customHeight="1">
      <c r="A11" s="14" t="s">
        <v>18</v>
      </c>
      <c r="B11" s="23">
        <v>2000</v>
      </c>
      <c r="C11" s="24">
        <v>1400</v>
      </c>
      <c r="D11" s="21">
        <f t="shared" si="0"/>
        <v>70</v>
      </c>
      <c r="E11" s="24">
        <v>1008</v>
      </c>
      <c r="F11" s="21">
        <f t="shared" si="1"/>
        <v>38.88888888888889</v>
      </c>
      <c r="G11" s="15" t="s">
        <v>19</v>
      </c>
      <c r="H11" s="22">
        <v>40499</v>
      </c>
      <c r="I11" s="22">
        <v>40466</v>
      </c>
      <c r="J11" s="22">
        <f t="shared" si="3"/>
        <v>99.91851650658042</v>
      </c>
      <c r="K11" s="22">
        <v>36803</v>
      </c>
      <c r="L11" s="21">
        <f t="shared" si="2"/>
        <v>9.952992962530228</v>
      </c>
    </row>
    <row r="12" spans="1:12" s="9" customFormat="1" ht="12.75" customHeight="1">
      <c r="A12" s="14" t="s">
        <v>20</v>
      </c>
      <c r="B12" s="23"/>
      <c r="C12" s="24"/>
      <c r="D12" s="21"/>
      <c r="E12" s="24"/>
      <c r="F12" s="21"/>
      <c r="G12" s="15" t="s">
        <v>21</v>
      </c>
      <c r="H12" s="22">
        <v>1393</v>
      </c>
      <c r="I12" s="22">
        <v>1393</v>
      </c>
      <c r="J12" s="22">
        <f t="shared" si="3"/>
        <v>100</v>
      </c>
      <c r="K12" s="22">
        <v>1475</v>
      </c>
      <c r="L12" s="21">
        <f t="shared" si="2"/>
        <v>-5.5593220338983045</v>
      </c>
    </row>
    <row r="13" spans="1:12" s="9" customFormat="1" ht="12.75" customHeight="1">
      <c r="A13" s="14" t="s">
        <v>22</v>
      </c>
      <c r="B13" s="23">
        <v>5000</v>
      </c>
      <c r="C13" s="24">
        <v>3500</v>
      </c>
      <c r="D13" s="21">
        <f t="shared" si="0"/>
        <v>70</v>
      </c>
      <c r="E13" s="24">
        <v>2928</v>
      </c>
      <c r="F13" s="21">
        <f t="shared" si="1"/>
        <v>19.53551912568306</v>
      </c>
      <c r="G13" s="15" t="s">
        <v>23</v>
      </c>
      <c r="H13" s="22">
        <v>10181</v>
      </c>
      <c r="I13" s="22">
        <v>9915</v>
      </c>
      <c r="J13" s="22">
        <f t="shared" si="3"/>
        <v>97.38729005009331</v>
      </c>
      <c r="K13" s="22">
        <v>10693</v>
      </c>
      <c r="L13" s="21">
        <f t="shared" si="2"/>
        <v>-7.275787898625269</v>
      </c>
    </row>
    <row r="14" spans="1:14" s="9" customFormat="1" ht="12.75" customHeight="1">
      <c r="A14" s="14" t="s">
        <v>24</v>
      </c>
      <c r="B14" s="23">
        <v>500</v>
      </c>
      <c r="C14" s="24">
        <v>650</v>
      </c>
      <c r="D14" s="21">
        <f t="shared" si="0"/>
        <v>130</v>
      </c>
      <c r="E14" s="24">
        <v>350</v>
      </c>
      <c r="F14" s="21">
        <f t="shared" si="1"/>
        <v>85.71428571428571</v>
      </c>
      <c r="G14" s="15" t="s">
        <v>25</v>
      </c>
      <c r="H14" s="22">
        <v>31010</v>
      </c>
      <c r="I14" s="22">
        <v>30492</v>
      </c>
      <c r="J14" s="22">
        <f t="shared" si="3"/>
        <v>98.3295711060948</v>
      </c>
      <c r="K14" s="22">
        <v>38993</v>
      </c>
      <c r="L14" s="21">
        <f t="shared" si="2"/>
        <v>-21.801348960069756</v>
      </c>
      <c r="N14" s="10"/>
    </row>
    <row r="15" spans="1:12" s="9" customFormat="1" ht="12.75" customHeight="1">
      <c r="A15" s="14" t="s">
        <v>26</v>
      </c>
      <c r="B15" s="23">
        <v>1200</v>
      </c>
      <c r="C15" s="24">
        <v>950</v>
      </c>
      <c r="D15" s="21">
        <f t="shared" si="0"/>
        <v>79.16666666666666</v>
      </c>
      <c r="E15" s="24">
        <v>1212</v>
      </c>
      <c r="F15" s="21">
        <f t="shared" si="1"/>
        <v>-21.61716171617162</v>
      </c>
      <c r="G15" s="15" t="s">
        <v>27</v>
      </c>
      <c r="H15" s="22">
        <v>26173</v>
      </c>
      <c r="I15" s="22">
        <v>26124</v>
      </c>
      <c r="J15" s="22">
        <f t="shared" si="3"/>
        <v>99.81278416688954</v>
      </c>
      <c r="K15" s="22">
        <v>26544</v>
      </c>
      <c r="L15" s="21">
        <f t="shared" si="2"/>
        <v>-1.5822784810126582</v>
      </c>
    </row>
    <row r="16" spans="1:12" s="9" customFormat="1" ht="12.75" customHeight="1">
      <c r="A16" s="14" t="s">
        <v>28</v>
      </c>
      <c r="B16" s="23">
        <v>2000</v>
      </c>
      <c r="C16" s="24">
        <v>1300</v>
      </c>
      <c r="D16" s="21">
        <f t="shared" si="0"/>
        <v>65</v>
      </c>
      <c r="E16" s="24">
        <v>698</v>
      </c>
      <c r="F16" s="21">
        <f t="shared" si="1"/>
        <v>86.24641833810888</v>
      </c>
      <c r="G16" s="15" t="s">
        <v>29</v>
      </c>
      <c r="H16" s="22">
        <v>11273</v>
      </c>
      <c r="I16" s="22">
        <v>11273</v>
      </c>
      <c r="J16" s="22">
        <f aca="true" t="shared" si="4" ref="J16:J24">SUM(I16/H16*100)</f>
        <v>100</v>
      </c>
      <c r="K16" s="22">
        <v>19260</v>
      </c>
      <c r="L16" s="21">
        <f t="shared" si="2"/>
        <v>-41.469366562824504</v>
      </c>
    </row>
    <row r="17" spans="1:12" s="9" customFormat="1" ht="12.75" customHeight="1">
      <c r="A17" s="14" t="s">
        <v>30</v>
      </c>
      <c r="B17" s="23">
        <v>1500</v>
      </c>
      <c r="C17" s="24">
        <v>1100</v>
      </c>
      <c r="D17" s="21">
        <f t="shared" si="0"/>
        <v>73.33333333333333</v>
      </c>
      <c r="E17" s="24">
        <v>996</v>
      </c>
      <c r="F17" s="21">
        <f t="shared" si="1"/>
        <v>10.441767068273093</v>
      </c>
      <c r="G17" s="15" t="s">
        <v>31</v>
      </c>
      <c r="H17" s="22">
        <v>29655</v>
      </c>
      <c r="I17" s="22">
        <v>29655</v>
      </c>
      <c r="J17" s="22">
        <f t="shared" si="4"/>
        <v>100</v>
      </c>
      <c r="K17" s="22">
        <v>30662</v>
      </c>
      <c r="L17" s="21">
        <f t="shared" si="2"/>
        <v>-3.2841954210423325</v>
      </c>
    </row>
    <row r="18" spans="1:12" s="9" customFormat="1" ht="12.75" customHeight="1">
      <c r="A18" s="14" t="s">
        <v>32</v>
      </c>
      <c r="B18" s="23">
        <v>800</v>
      </c>
      <c r="C18" s="24">
        <v>800</v>
      </c>
      <c r="D18" s="21">
        <f t="shared" si="0"/>
        <v>100</v>
      </c>
      <c r="E18" s="24">
        <v>596</v>
      </c>
      <c r="F18" s="21">
        <f t="shared" si="1"/>
        <v>34.22818791946309</v>
      </c>
      <c r="G18" s="15" t="s">
        <v>33</v>
      </c>
      <c r="H18" s="22">
        <v>111595</v>
      </c>
      <c r="I18" s="22">
        <v>110479</v>
      </c>
      <c r="J18" s="22">
        <f>SUM(I18/H18*100)</f>
        <v>98.99995519512524</v>
      </c>
      <c r="K18" s="22">
        <v>93767</v>
      </c>
      <c r="L18" s="21">
        <f t="shared" si="2"/>
        <v>17.822901447204238</v>
      </c>
    </row>
    <row r="19" spans="1:12" s="9" customFormat="1" ht="12.75" customHeight="1">
      <c r="A19" s="14" t="s">
        <v>34</v>
      </c>
      <c r="B19" s="23">
        <v>5000</v>
      </c>
      <c r="C19" s="24">
        <v>13300</v>
      </c>
      <c r="D19" s="21">
        <f t="shared" si="0"/>
        <v>266</v>
      </c>
      <c r="E19" s="24">
        <v>1630</v>
      </c>
      <c r="F19" s="21">
        <f t="shared" si="1"/>
        <v>715.9509202453987</v>
      </c>
      <c r="G19" s="15" t="s">
        <v>35</v>
      </c>
      <c r="H19" s="22">
        <v>6234</v>
      </c>
      <c r="I19" s="22">
        <v>6234</v>
      </c>
      <c r="J19" s="22">
        <f>SUM(I19/H19*100)</f>
        <v>100</v>
      </c>
      <c r="K19" s="22">
        <v>5117</v>
      </c>
      <c r="L19" s="21">
        <f t="shared" si="2"/>
        <v>21.82919679499707</v>
      </c>
    </row>
    <row r="20" spans="1:12" s="9" customFormat="1" ht="12.75" customHeight="1">
      <c r="A20" s="14" t="s">
        <v>36</v>
      </c>
      <c r="B20" s="23">
        <v>3000</v>
      </c>
      <c r="C20" s="24">
        <v>1600</v>
      </c>
      <c r="D20" s="21">
        <f t="shared" si="0"/>
        <v>53.333333333333336</v>
      </c>
      <c r="E20" s="24">
        <v>1562</v>
      </c>
      <c r="F20" s="21">
        <f t="shared" si="1"/>
        <v>2.4327784891165174</v>
      </c>
      <c r="G20" s="15" t="s">
        <v>37</v>
      </c>
      <c r="H20" s="22">
        <v>9933</v>
      </c>
      <c r="I20" s="22">
        <v>9933</v>
      </c>
      <c r="J20" s="22">
        <f>SUM(I20/H20*100)</f>
        <v>100</v>
      </c>
      <c r="K20" s="22">
        <v>6978</v>
      </c>
      <c r="L20" s="21">
        <f t="shared" si="2"/>
        <v>42.34737747205503</v>
      </c>
    </row>
    <row r="21" spans="1:12" s="9" customFormat="1" ht="12.75" customHeight="1">
      <c r="A21" s="15" t="s">
        <v>38</v>
      </c>
      <c r="B21" s="23">
        <f>SUM(B22:B27)</f>
        <v>17000</v>
      </c>
      <c r="C21" s="23">
        <f>SUM(C22:C29)</f>
        <v>22200</v>
      </c>
      <c r="D21" s="21">
        <f t="shared" si="0"/>
        <v>130.58823529411765</v>
      </c>
      <c r="E21" s="23">
        <f>SUM(E22:E29)</f>
        <v>36775</v>
      </c>
      <c r="F21" s="21">
        <f t="shared" si="1"/>
        <v>-39.63290278721958</v>
      </c>
      <c r="G21" s="16" t="s">
        <v>39</v>
      </c>
      <c r="H21" s="22">
        <v>6151</v>
      </c>
      <c r="I21" s="22">
        <v>6051</v>
      </c>
      <c r="J21" s="22">
        <f t="shared" si="4"/>
        <v>98.3742480897415</v>
      </c>
      <c r="K21" s="22">
        <v>1941</v>
      </c>
      <c r="L21" s="21">
        <f t="shared" si="2"/>
        <v>211.7465224111283</v>
      </c>
    </row>
    <row r="22" spans="1:12" s="9" customFormat="1" ht="12.75" customHeight="1">
      <c r="A22" s="14" t="s">
        <v>40</v>
      </c>
      <c r="B22" s="23">
        <v>3000</v>
      </c>
      <c r="C22" s="23">
        <v>3800</v>
      </c>
      <c r="D22" s="21">
        <f t="shared" si="0"/>
        <v>126.66666666666666</v>
      </c>
      <c r="E22" s="23">
        <v>4191</v>
      </c>
      <c r="F22" s="21">
        <f t="shared" si="1"/>
        <v>-9.329515628728227</v>
      </c>
      <c r="G22" s="16" t="s">
        <v>41</v>
      </c>
      <c r="H22" s="22">
        <v>20</v>
      </c>
      <c r="I22" s="22">
        <v>20</v>
      </c>
      <c r="J22" s="22"/>
      <c r="K22" s="22"/>
      <c r="L22" s="21"/>
    </row>
    <row r="23" spans="1:12" s="9" customFormat="1" ht="12.75" customHeight="1">
      <c r="A23" s="14" t="s">
        <v>42</v>
      </c>
      <c r="B23" s="23">
        <v>8000</v>
      </c>
      <c r="C23" s="23">
        <v>3200</v>
      </c>
      <c r="D23" s="21">
        <f t="shared" si="0"/>
        <v>40</v>
      </c>
      <c r="E23" s="23">
        <v>6888</v>
      </c>
      <c r="F23" s="21">
        <f t="shared" si="1"/>
        <v>-53.542392566782816</v>
      </c>
      <c r="G23" s="16" t="s">
        <v>43</v>
      </c>
      <c r="H23" s="25"/>
      <c r="I23" s="25"/>
      <c r="J23" s="22"/>
      <c r="K23" s="25"/>
      <c r="L23" s="21"/>
    </row>
    <row r="24" spans="1:12" s="9" customFormat="1" ht="12.75" customHeight="1">
      <c r="A24" s="14" t="s">
        <v>44</v>
      </c>
      <c r="B24" s="23">
        <v>2000</v>
      </c>
      <c r="C24" s="23">
        <v>2400</v>
      </c>
      <c r="D24" s="21">
        <f t="shared" si="0"/>
        <v>120</v>
      </c>
      <c r="E24" s="23">
        <v>1616</v>
      </c>
      <c r="F24" s="21">
        <f t="shared" si="1"/>
        <v>48.51485148514851</v>
      </c>
      <c r="G24" s="17" t="s">
        <v>45</v>
      </c>
      <c r="H24" s="22">
        <v>11375</v>
      </c>
      <c r="I24" s="22">
        <v>11182</v>
      </c>
      <c r="J24" s="22">
        <f t="shared" si="4"/>
        <v>98.30329670329671</v>
      </c>
      <c r="K24" s="22">
        <v>1022</v>
      </c>
      <c r="L24" s="21">
        <f t="shared" si="2"/>
        <v>994.1291585127201</v>
      </c>
    </row>
    <row r="25" spans="1:12" s="9" customFormat="1" ht="12.75" customHeight="1">
      <c r="A25" s="14" t="s">
        <v>46</v>
      </c>
      <c r="B25" s="23"/>
      <c r="C25" s="23"/>
      <c r="D25" s="21"/>
      <c r="E25" s="23"/>
      <c r="F25" s="21"/>
      <c r="G25" s="17" t="s">
        <v>47</v>
      </c>
      <c r="H25" s="22">
        <v>21933</v>
      </c>
      <c r="I25" s="22">
        <v>21933</v>
      </c>
      <c r="J25" s="22">
        <f>SUM(I25/H25*100)</f>
        <v>100</v>
      </c>
      <c r="K25" s="22">
        <v>23214</v>
      </c>
      <c r="L25" s="21">
        <f t="shared" si="2"/>
        <v>-5.518221762729388</v>
      </c>
    </row>
    <row r="26" spans="1:12" s="9" customFormat="1" ht="12.75" customHeight="1">
      <c r="A26" s="14" t="s">
        <v>48</v>
      </c>
      <c r="B26" s="23">
        <v>4000</v>
      </c>
      <c r="C26" s="23">
        <v>1100</v>
      </c>
      <c r="D26" s="21">
        <f t="shared" si="0"/>
        <v>27.500000000000004</v>
      </c>
      <c r="E26" s="23">
        <v>1768</v>
      </c>
      <c r="F26" s="21">
        <f t="shared" si="1"/>
        <v>-37.782805429864254</v>
      </c>
      <c r="G26" s="16" t="s">
        <v>49</v>
      </c>
      <c r="H26" s="22">
        <v>894</v>
      </c>
      <c r="I26" s="22">
        <v>894</v>
      </c>
      <c r="J26" s="22">
        <f>SUM(I26/H26*100)</f>
        <v>100</v>
      </c>
      <c r="K26" s="22">
        <v>661</v>
      </c>
      <c r="L26" s="21">
        <f t="shared" si="2"/>
        <v>35.24962178517398</v>
      </c>
    </row>
    <row r="27" spans="1:12" s="9" customFormat="1" ht="12.75" customHeight="1">
      <c r="A27" s="14" t="s">
        <v>50</v>
      </c>
      <c r="B27" s="23"/>
      <c r="C27" s="23">
        <v>500</v>
      </c>
      <c r="D27" s="21"/>
      <c r="E27" s="23"/>
      <c r="F27" s="21"/>
      <c r="G27" s="16" t="s">
        <v>51</v>
      </c>
      <c r="H27" s="22"/>
      <c r="I27" s="22"/>
      <c r="J27" s="22"/>
      <c r="K27" s="22"/>
      <c r="L27" s="21"/>
    </row>
    <row r="28" spans="1:12" s="9" customFormat="1" ht="12.75" customHeight="1">
      <c r="A28" s="26" t="s">
        <v>52</v>
      </c>
      <c r="B28" s="23"/>
      <c r="C28" s="23">
        <v>1200</v>
      </c>
      <c r="D28" s="21"/>
      <c r="E28" s="23"/>
      <c r="F28" s="21"/>
      <c r="G28" s="16" t="s">
        <v>53</v>
      </c>
      <c r="H28" s="22">
        <v>8633</v>
      </c>
      <c r="I28" s="22">
        <v>8633</v>
      </c>
      <c r="J28" s="22"/>
      <c r="K28" s="22">
        <v>3655</v>
      </c>
      <c r="L28" s="21">
        <f t="shared" si="2"/>
        <v>136.1969904240766</v>
      </c>
    </row>
    <row r="29" spans="1:12" s="9" customFormat="1" ht="12.75" customHeight="1">
      <c r="A29" s="26" t="s">
        <v>54</v>
      </c>
      <c r="B29" s="23"/>
      <c r="C29" s="23">
        <v>10000</v>
      </c>
      <c r="D29" s="21"/>
      <c r="E29" s="23">
        <v>22312</v>
      </c>
      <c r="F29" s="21">
        <f t="shared" si="1"/>
        <v>-55.18106848332736</v>
      </c>
      <c r="G29" s="16" t="s">
        <v>55</v>
      </c>
      <c r="H29" s="22">
        <v>5923</v>
      </c>
      <c r="I29" s="22">
        <v>5923</v>
      </c>
      <c r="J29" s="22">
        <f>SUM(I29/H29*100)</f>
        <v>100</v>
      </c>
      <c r="K29" s="22">
        <v>876</v>
      </c>
      <c r="L29" s="21">
        <f t="shared" si="2"/>
        <v>576.1415525114155</v>
      </c>
    </row>
    <row r="30" spans="1:12" s="9" customFormat="1" ht="12.75" customHeight="1">
      <c r="A30" s="18" t="s">
        <v>56</v>
      </c>
      <c r="B30" s="27">
        <f>B7+B21</f>
        <v>57000</v>
      </c>
      <c r="C30" s="27">
        <f>SUM(C7+C21)</f>
        <v>71700</v>
      </c>
      <c r="D30" s="21">
        <f t="shared" si="0"/>
        <v>125.78947368421052</v>
      </c>
      <c r="E30" s="27">
        <f>SUM(E7+E21)</f>
        <v>77184</v>
      </c>
      <c r="F30" s="28">
        <f t="shared" si="1"/>
        <v>-7.105099502487562</v>
      </c>
      <c r="G30" s="18" t="s">
        <v>57</v>
      </c>
      <c r="H30" s="29">
        <f>SUM(H7:H29)</f>
        <v>362598</v>
      </c>
      <c r="I30" s="29">
        <f>SUM(I7:I29)</f>
        <v>360323</v>
      </c>
      <c r="J30" s="29">
        <f>SUM(I30/H30*100)</f>
        <v>99.37258341193277</v>
      </c>
      <c r="K30" s="29">
        <f>SUM(K7:K29)</f>
        <v>329841</v>
      </c>
      <c r="L30" s="28">
        <f t="shared" si="2"/>
        <v>9.24142238229935</v>
      </c>
    </row>
    <row r="31" spans="1:12" s="9" customFormat="1" ht="12.75" customHeight="1">
      <c r="A31" s="15" t="s">
        <v>58</v>
      </c>
      <c r="B31" s="23">
        <v>59645</v>
      </c>
      <c r="C31" s="23">
        <v>257011</v>
      </c>
      <c r="D31" s="21"/>
      <c r="E31" s="23">
        <v>235590</v>
      </c>
      <c r="F31" s="21">
        <f t="shared" si="1"/>
        <v>9.092491192325651</v>
      </c>
      <c r="G31" s="16" t="s">
        <v>59</v>
      </c>
      <c r="H31" s="23"/>
      <c r="I31" s="23">
        <v>518</v>
      </c>
      <c r="J31" s="22"/>
      <c r="K31" s="23">
        <v>278</v>
      </c>
      <c r="L31" s="21">
        <f t="shared" si="2"/>
        <v>86.33093525179856</v>
      </c>
    </row>
    <row r="32" spans="1:12" s="9" customFormat="1" ht="12.75" customHeight="1">
      <c r="A32" s="15" t="s">
        <v>60</v>
      </c>
      <c r="B32" s="23"/>
      <c r="C32" s="23">
        <v>7716</v>
      </c>
      <c r="D32" s="21"/>
      <c r="E32" s="23">
        <v>9326</v>
      </c>
      <c r="F32" s="21">
        <f>(C32-E32)/E32*100</f>
        <v>-17.2635642290371</v>
      </c>
      <c r="G32" s="16" t="s">
        <v>61</v>
      </c>
      <c r="H32" s="23"/>
      <c r="I32" s="23"/>
      <c r="J32" s="22"/>
      <c r="K32" s="23">
        <v>1184</v>
      </c>
      <c r="L32" s="21">
        <f t="shared" si="2"/>
        <v>-100</v>
      </c>
    </row>
    <row r="33" spans="1:12" s="9" customFormat="1" ht="12.75" customHeight="1">
      <c r="A33" s="15" t="s">
        <v>62</v>
      </c>
      <c r="B33" s="23"/>
      <c r="C33" s="23">
        <v>36416</v>
      </c>
      <c r="D33" s="21"/>
      <c r="E33" s="23">
        <v>34370</v>
      </c>
      <c r="F33" s="21">
        <f>(C33-E33)/E33*100</f>
        <v>5.952865871399476</v>
      </c>
      <c r="G33" s="17" t="s">
        <v>63</v>
      </c>
      <c r="H33" s="23"/>
      <c r="I33" s="23">
        <v>1757</v>
      </c>
      <c r="J33" s="22"/>
      <c r="K33" s="23">
        <v>7716</v>
      </c>
      <c r="L33" s="21">
        <f t="shared" si="2"/>
        <v>-77.22913426645931</v>
      </c>
    </row>
    <row r="34" spans="1:12" s="9" customFormat="1" ht="12.75" customHeight="1">
      <c r="A34" s="15" t="s">
        <v>64</v>
      </c>
      <c r="B34" s="23"/>
      <c r="C34" s="23">
        <v>10640</v>
      </c>
      <c r="D34" s="21"/>
      <c r="E34" s="23"/>
      <c r="F34" s="21"/>
      <c r="G34" s="15" t="s">
        <v>65</v>
      </c>
      <c r="H34" s="23">
        <v>20885</v>
      </c>
      <c r="I34" s="23">
        <v>20885</v>
      </c>
      <c r="J34" s="22"/>
      <c r="K34" s="23">
        <v>17640</v>
      </c>
      <c r="L34" s="21">
        <f t="shared" si="2"/>
        <v>18.395691609977323</v>
      </c>
    </row>
    <row r="35" spans="1:12" s="9" customFormat="1" ht="12.75" customHeight="1">
      <c r="A35" s="15" t="s">
        <v>66</v>
      </c>
      <c r="B35" s="23"/>
      <c r="C35" s="23"/>
      <c r="D35" s="21"/>
      <c r="E35" s="23">
        <v>189</v>
      </c>
      <c r="F35" s="21">
        <f>(C35-E35)/E35*100</f>
        <v>-100</v>
      </c>
      <c r="G35" s="24"/>
      <c r="H35" s="23"/>
      <c r="I35" s="23"/>
      <c r="J35" s="22"/>
      <c r="K35" s="23"/>
      <c r="L35" s="21"/>
    </row>
    <row r="36" spans="1:12" s="9" customFormat="1" ht="12.75" customHeight="1">
      <c r="A36" s="18" t="s">
        <v>67</v>
      </c>
      <c r="B36" s="27">
        <f>SUM(B30:B33)</f>
        <v>116645</v>
      </c>
      <c r="C36" s="27">
        <f>SUM(C30:C35)</f>
        <v>383483</v>
      </c>
      <c r="D36" s="28">
        <f t="shared" si="0"/>
        <v>328.7607698572592</v>
      </c>
      <c r="E36" s="27">
        <f>SUM(E30:E35)</f>
        <v>356659</v>
      </c>
      <c r="F36" s="28">
        <f t="shared" si="1"/>
        <v>7.520909327957518</v>
      </c>
      <c r="G36" s="18" t="s">
        <v>68</v>
      </c>
      <c r="H36" s="29">
        <f>SUM(H30:H34)</f>
        <v>383483</v>
      </c>
      <c r="I36" s="29">
        <f>SUM(I30:I34)</f>
        <v>383483</v>
      </c>
      <c r="J36" s="29">
        <v>100</v>
      </c>
      <c r="K36" s="29">
        <f>SUM(K30:K34)</f>
        <v>356659</v>
      </c>
      <c r="L36" s="28">
        <f t="shared" si="2"/>
        <v>7.520909327957518</v>
      </c>
    </row>
    <row r="37" spans="1:12" ht="14.25">
      <c r="A37" s="2"/>
      <c r="B37" s="2"/>
      <c r="C37" s="2"/>
      <c r="D37" s="2"/>
      <c r="E37" s="11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</row>
    <row r="40" ht="14.25">
      <c r="G40" s="4"/>
    </row>
    <row r="41" ht="14.25">
      <c r="G41" s="4"/>
    </row>
  </sheetData>
  <sheetProtection/>
  <mergeCells count="16">
    <mergeCell ref="A2:L2"/>
    <mergeCell ref="J5:J6"/>
    <mergeCell ref="D5:D6"/>
    <mergeCell ref="L5:L6"/>
    <mergeCell ref="K5:K6"/>
    <mergeCell ref="J3:L3"/>
    <mergeCell ref="C5:C6"/>
    <mergeCell ref="I5:I6"/>
    <mergeCell ref="A4:F4"/>
    <mergeCell ref="A5:A6"/>
    <mergeCell ref="G4:L4"/>
    <mergeCell ref="B5:B6"/>
    <mergeCell ref="H5:H6"/>
    <mergeCell ref="E5:E6"/>
    <mergeCell ref="F5:F6"/>
    <mergeCell ref="G5:G6"/>
  </mergeCells>
  <printOptions horizontalCentered="1" verticalCentered="1"/>
  <pageMargins left="0.7086614173228347" right="0.7086614173228347" top="0.9448818897637796" bottom="0.9448818897637796" header="0.5905511811023623" footer="0.5905511811023623"/>
  <pageSetup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106" zoomScaleNormal="106" zoomScalePageLayoutView="0" workbookViewId="0" topLeftCell="A1">
      <selection activeCell="C14" sqref="C14"/>
    </sheetView>
  </sheetViews>
  <sheetFormatPr defaultColWidth="9.00390625" defaultRowHeight="14.25"/>
  <cols>
    <col min="1" max="1" width="25.625" style="0" customWidth="1"/>
    <col min="2" max="2" width="8.625" style="0" customWidth="1"/>
    <col min="3" max="3" width="10.625" style="0" customWidth="1"/>
    <col min="4" max="5" width="8.625" style="0" customWidth="1"/>
    <col min="6" max="6" width="8.625" style="6" customWidth="1"/>
    <col min="7" max="7" width="25.625" style="0" customWidth="1"/>
    <col min="8" max="8" width="10.625" style="0" customWidth="1"/>
    <col min="9" max="9" width="8.625" style="0" customWidth="1"/>
    <col min="10" max="13" width="8.625" style="0" hidden="1" customWidth="1"/>
    <col min="14" max="14" width="10.625" style="0" hidden="1" customWidth="1"/>
    <col min="15" max="15" width="8.625" style="0" customWidth="1"/>
    <col min="16" max="16" width="8.625" style="6" customWidth="1"/>
    <col min="18" max="18" width="11.625" style="0" customWidth="1"/>
    <col min="19" max="19" width="12.375" style="0" customWidth="1"/>
  </cols>
  <sheetData>
    <row r="1" ht="15.75">
      <c r="A1" s="12" t="s">
        <v>75</v>
      </c>
    </row>
    <row r="2" spans="1:16" ht="28.5">
      <c r="A2" s="81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5:16" ht="14.25" hidden="1">
      <c r="O3" s="82" t="s">
        <v>0</v>
      </c>
      <c r="P3" s="82"/>
    </row>
    <row r="4" spans="1:16" ht="15.75">
      <c r="A4" s="37"/>
      <c r="B4" s="37"/>
      <c r="C4" s="37"/>
      <c r="D4" s="37"/>
      <c r="E4" s="37"/>
      <c r="F4" s="38"/>
      <c r="G4" s="37"/>
      <c r="H4" s="37"/>
      <c r="I4" s="73" t="s">
        <v>76</v>
      </c>
      <c r="J4" s="74"/>
      <c r="K4" s="74"/>
      <c r="L4" s="74"/>
      <c r="M4" s="74"/>
      <c r="N4" s="74"/>
      <c r="O4" s="74"/>
      <c r="P4" s="74"/>
    </row>
    <row r="5" spans="1:16" s="1" customFormat="1" ht="17.25" customHeight="1">
      <c r="A5" s="83" t="s">
        <v>77</v>
      </c>
      <c r="B5" s="84"/>
      <c r="C5" s="84"/>
      <c r="D5" s="84"/>
      <c r="E5" s="84"/>
      <c r="F5" s="85"/>
      <c r="G5" s="77" t="s">
        <v>78</v>
      </c>
      <c r="H5" s="78"/>
      <c r="I5" s="78"/>
      <c r="J5" s="78"/>
      <c r="K5" s="78"/>
      <c r="L5" s="78"/>
      <c r="M5" s="78"/>
      <c r="N5" s="78"/>
      <c r="O5" s="78"/>
      <c r="P5" s="78"/>
    </row>
    <row r="6" spans="1:16" s="1" customFormat="1" ht="14.25" customHeight="1">
      <c r="A6" s="77" t="s">
        <v>79</v>
      </c>
      <c r="B6" s="80" t="s">
        <v>80</v>
      </c>
      <c r="C6" s="80" t="s">
        <v>149</v>
      </c>
      <c r="D6" s="80" t="s">
        <v>81</v>
      </c>
      <c r="E6" s="88" t="s">
        <v>82</v>
      </c>
      <c r="F6" s="75" t="s">
        <v>83</v>
      </c>
      <c r="G6" s="77" t="s">
        <v>84</v>
      </c>
      <c r="H6" s="80" t="s">
        <v>149</v>
      </c>
      <c r="I6" s="86" t="s">
        <v>81</v>
      </c>
      <c r="J6" s="39"/>
      <c r="K6" s="39"/>
      <c r="L6" s="39"/>
      <c r="M6" s="39"/>
      <c r="N6" s="39"/>
      <c r="O6" s="88" t="s">
        <v>82</v>
      </c>
      <c r="P6" s="75" t="s">
        <v>83</v>
      </c>
    </row>
    <row r="7" spans="1:16" s="1" customFormat="1" ht="11.25" customHeight="1">
      <c r="A7" s="78"/>
      <c r="B7" s="62"/>
      <c r="C7" s="90"/>
      <c r="D7" s="90"/>
      <c r="E7" s="89"/>
      <c r="F7" s="79"/>
      <c r="G7" s="78"/>
      <c r="H7" s="62"/>
      <c r="I7" s="87"/>
      <c r="J7" s="30" t="s">
        <v>85</v>
      </c>
      <c r="K7" s="30" t="s">
        <v>86</v>
      </c>
      <c r="L7" s="30" t="s">
        <v>87</v>
      </c>
      <c r="M7" s="30" t="s">
        <v>88</v>
      </c>
      <c r="N7" s="30" t="s">
        <v>89</v>
      </c>
      <c r="O7" s="89"/>
      <c r="P7" s="76"/>
    </row>
    <row r="8" spans="1:16" s="1" customFormat="1" ht="12" customHeight="1">
      <c r="A8" s="31" t="s">
        <v>90</v>
      </c>
      <c r="B8" s="20">
        <f>SUM(B9:B21)</f>
        <v>40000</v>
      </c>
      <c r="C8" s="20">
        <f>SUM(C9:C21)</f>
        <v>49500</v>
      </c>
      <c r="D8" s="20">
        <f>SUM(D9:D22)</f>
        <v>52500</v>
      </c>
      <c r="E8" s="40">
        <f aca="true" t="shared" si="0" ref="E8:E39">D8-C8</f>
        <v>3000</v>
      </c>
      <c r="F8" s="41">
        <f aca="true" t="shared" si="1" ref="F8:F39">E8/C8*100</f>
        <v>6.0606060606060606</v>
      </c>
      <c r="G8" s="31" t="s">
        <v>91</v>
      </c>
      <c r="H8" s="42">
        <v>19671</v>
      </c>
      <c r="I8" s="43">
        <v>17191</v>
      </c>
      <c r="J8" s="43">
        <v>5</v>
      </c>
      <c r="K8" s="43">
        <v>1500</v>
      </c>
      <c r="L8" s="43"/>
      <c r="M8" s="43"/>
      <c r="N8" s="43">
        <v>104908220.08</v>
      </c>
      <c r="O8" s="42">
        <f aca="true" t="shared" si="2" ref="O8:O39">I8-H8</f>
        <v>-2480</v>
      </c>
      <c r="P8" s="41">
        <f>O8/H8*100</f>
        <v>-12.60739159168319</v>
      </c>
    </row>
    <row r="9" spans="1:16" ht="12" customHeight="1">
      <c r="A9" s="32" t="s">
        <v>92</v>
      </c>
      <c r="B9" s="23">
        <v>17000</v>
      </c>
      <c r="C9" s="24">
        <v>23000</v>
      </c>
      <c r="D9" s="23">
        <v>29000</v>
      </c>
      <c r="E9" s="40">
        <f t="shared" si="0"/>
        <v>6000</v>
      </c>
      <c r="F9" s="41">
        <f t="shared" si="1"/>
        <v>26.08695652173913</v>
      </c>
      <c r="G9" s="33" t="s">
        <v>93</v>
      </c>
      <c r="H9" s="42"/>
      <c r="I9" s="43"/>
      <c r="J9" s="44"/>
      <c r="K9" s="44"/>
      <c r="L9" s="44"/>
      <c r="M9" s="44"/>
      <c r="N9" s="44"/>
      <c r="O9" s="42">
        <f t="shared" si="2"/>
        <v>0</v>
      </c>
      <c r="P9" s="41"/>
    </row>
    <row r="10" spans="1:16" ht="12" customHeight="1">
      <c r="A10" s="32" t="s">
        <v>94</v>
      </c>
      <c r="B10" s="23"/>
      <c r="C10" s="24"/>
      <c r="D10" s="23"/>
      <c r="E10" s="40">
        <f t="shared" si="0"/>
        <v>0</v>
      </c>
      <c r="F10" s="41"/>
      <c r="G10" s="33" t="s">
        <v>95</v>
      </c>
      <c r="H10" s="42"/>
      <c r="I10" s="43"/>
      <c r="J10" s="43"/>
      <c r="K10" s="43"/>
      <c r="L10" s="43"/>
      <c r="M10" s="43">
        <v>300</v>
      </c>
      <c r="N10" s="43">
        <v>4789384.46</v>
      </c>
      <c r="O10" s="42">
        <f t="shared" si="2"/>
        <v>0</v>
      </c>
      <c r="P10" s="41"/>
    </row>
    <row r="11" spans="1:16" ht="12" customHeight="1">
      <c r="A11" s="32" t="s">
        <v>96</v>
      </c>
      <c r="B11" s="23">
        <v>2000</v>
      </c>
      <c r="C11" s="24">
        <v>1900</v>
      </c>
      <c r="D11" s="23">
        <v>2200</v>
      </c>
      <c r="E11" s="40">
        <f t="shared" si="0"/>
        <v>300</v>
      </c>
      <c r="F11" s="41">
        <f t="shared" si="1"/>
        <v>15.789473684210526</v>
      </c>
      <c r="G11" s="33" t="s">
        <v>97</v>
      </c>
      <c r="H11" s="42">
        <v>10052</v>
      </c>
      <c r="I11" s="43">
        <v>4940</v>
      </c>
      <c r="J11" s="43"/>
      <c r="K11" s="43"/>
      <c r="L11" s="43">
        <v>686</v>
      </c>
      <c r="M11" s="43">
        <v>700</v>
      </c>
      <c r="N11" s="43">
        <v>54720798.68</v>
      </c>
      <c r="O11" s="42">
        <f t="shared" si="2"/>
        <v>-5112</v>
      </c>
      <c r="P11" s="41">
        <f aca="true" t="shared" si="3" ref="P11:P21">O11/H11*100</f>
        <v>-50.85555113410266</v>
      </c>
    </row>
    <row r="12" spans="1:16" ht="12" customHeight="1">
      <c r="A12" s="32" t="s">
        <v>98</v>
      </c>
      <c r="B12" s="23">
        <v>2000</v>
      </c>
      <c r="C12" s="24">
        <v>1400</v>
      </c>
      <c r="D12" s="23">
        <v>2000</v>
      </c>
      <c r="E12" s="40">
        <f t="shared" si="0"/>
        <v>600</v>
      </c>
      <c r="F12" s="41">
        <f t="shared" si="1"/>
        <v>42.857142857142854</v>
      </c>
      <c r="G12" s="33" t="s">
        <v>99</v>
      </c>
      <c r="H12" s="42">
        <v>40466</v>
      </c>
      <c r="I12" s="43">
        <v>24149</v>
      </c>
      <c r="J12" s="43">
        <v>2805</v>
      </c>
      <c r="K12" s="43"/>
      <c r="L12" s="43">
        <v>1000</v>
      </c>
      <c r="M12" s="43">
        <v>1900</v>
      </c>
      <c r="N12" s="43">
        <v>193843317</v>
      </c>
      <c r="O12" s="42">
        <f t="shared" si="2"/>
        <v>-16317</v>
      </c>
      <c r="P12" s="41">
        <f t="shared" si="3"/>
        <v>-40.32274007809025</v>
      </c>
    </row>
    <row r="13" spans="1:16" ht="12" customHeight="1">
      <c r="A13" s="32" t="s">
        <v>100</v>
      </c>
      <c r="B13" s="23"/>
      <c r="C13" s="24"/>
      <c r="D13" s="23">
        <v>400</v>
      </c>
      <c r="E13" s="40">
        <f t="shared" si="0"/>
        <v>400</v>
      </c>
      <c r="F13" s="41"/>
      <c r="G13" s="33" t="s">
        <v>101</v>
      </c>
      <c r="H13" s="42">
        <v>1393</v>
      </c>
      <c r="I13" s="43">
        <v>2059</v>
      </c>
      <c r="J13" s="43"/>
      <c r="K13" s="43"/>
      <c r="L13" s="43"/>
      <c r="M13" s="43">
        <v>200</v>
      </c>
      <c r="N13" s="43">
        <v>5585690.4</v>
      </c>
      <c r="O13" s="42">
        <f t="shared" si="2"/>
        <v>666</v>
      </c>
      <c r="P13" s="41">
        <f t="shared" si="3"/>
        <v>47.810480976310124</v>
      </c>
    </row>
    <row r="14" spans="1:16" ht="12" customHeight="1">
      <c r="A14" s="32" t="s">
        <v>102</v>
      </c>
      <c r="B14" s="23">
        <v>5000</v>
      </c>
      <c r="C14" s="24">
        <v>3500</v>
      </c>
      <c r="D14" s="23">
        <v>4400</v>
      </c>
      <c r="E14" s="40">
        <f t="shared" si="0"/>
        <v>900</v>
      </c>
      <c r="F14" s="41">
        <f t="shared" si="1"/>
        <v>25.71428571428571</v>
      </c>
      <c r="G14" s="33" t="s">
        <v>103</v>
      </c>
      <c r="H14" s="42">
        <v>9915</v>
      </c>
      <c r="I14" s="43">
        <v>2976</v>
      </c>
      <c r="J14" s="43">
        <v>149.3272</v>
      </c>
      <c r="K14" s="43"/>
      <c r="L14" s="43">
        <v>19.2</v>
      </c>
      <c r="M14" s="43">
        <v>6100</v>
      </c>
      <c r="N14" s="43">
        <v>76339443.54</v>
      </c>
      <c r="O14" s="42">
        <f t="shared" si="2"/>
        <v>-6939</v>
      </c>
      <c r="P14" s="41">
        <f t="shared" si="3"/>
        <v>-69.98487140695914</v>
      </c>
    </row>
    <row r="15" spans="1:16" ht="12" customHeight="1">
      <c r="A15" s="32" t="s">
        <v>104</v>
      </c>
      <c r="B15" s="23">
        <v>500</v>
      </c>
      <c r="C15" s="24">
        <v>650</v>
      </c>
      <c r="D15" s="23">
        <v>700</v>
      </c>
      <c r="E15" s="40">
        <f t="shared" si="0"/>
        <v>50</v>
      </c>
      <c r="F15" s="41">
        <f t="shared" si="1"/>
        <v>7.6923076923076925</v>
      </c>
      <c r="G15" s="33" t="s">
        <v>105</v>
      </c>
      <c r="H15" s="42">
        <v>30492</v>
      </c>
      <c r="I15" s="43">
        <v>21984</v>
      </c>
      <c r="J15" s="43">
        <v>5246.7</v>
      </c>
      <c r="K15" s="43"/>
      <c r="L15" s="43">
        <v>400</v>
      </c>
      <c r="M15" s="43">
        <v>600</v>
      </c>
      <c r="N15" s="43">
        <v>185378379.98</v>
      </c>
      <c r="O15" s="42">
        <f t="shared" si="2"/>
        <v>-8508</v>
      </c>
      <c r="P15" s="41">
        <f t="shared" si="3"/>
        <v>-27.90240062967336</v>
      </c>
    </row>
    <row r="16" spans="1:16" ht="12" customHeight="1">
      <c r="A16" s="32" t="s">
        <v>106</v>
      </c>
      <c r="B16" s="23">
        <v>1200</v>
      </c>
      <c r="C16" s="24">
        <v>950</v>
      </c>
      <c r="D16" s="23">
        <v>1000</v>
      </c>
      <c r="E16" s="40">
        <f t="shared" si="0"/>
        <v>50</v>
      </c>
      <c r="F16" s="41">
        <f t="shared" si="1"/>
        <v>5.263157894736842</v>
      </c>
      <c r="G16" s="33" t="s">
        <v>107</v>
      </c>
      <c r="H16" s="42">
        <v>26124</v>
      </c>
      <c r="I16" s="43">
        <v>18626</v>
      </c>
      <c r="J16" s="44"/>
      <c r="K16" s="44"/>
      <c r="L16" s="45"/>
      <c r="M16" s="44"/>
      <c r="N16" s="43">
        <v>256711.32</v>
      </c>
      <c r="O16" s="42">
        <f t="shared" si="2"/>
        <v>-7498</v>
      </c>
      <c r="P16" s="41">
        <f t="shared" si="3"/>
        <v>-28.701577093860053</v>
      </c>
    </row>
    <row r="17" spans="1:16" ht="12" customHeight="1">
      <c r="A17" s="32" t="s">
        <v>108</v>
      </c>
      <c r="B17" s="23">
        <v>2000</v>
      </c>
      <c r="C17" s="24">
        <v>1300</v>
      </c>
      <c r="D17" s="23">
        <v>1400</v>
      </c>
      <c r="E17" s="40">
        <f t="shared" si="0"/>
        <v>100</v>
      </c>
      <c r="F17" s="41">
        <f t="shared" si="1"/>
        <v>7.6923076923076925</v>
      </c>
      <c r="G17" s="33" t="s">
        <v>109</v>
      </c>
      <c r="H17" s="42">
        <v>11273</v>
      </c>
      <c r="I17" s="43">
        <v>7500</v>
      </c>
      <c r="J17" s="43">
        <v>3510.2</v>
      </c>
      <c r="K17" s="43"/>
      <c r="L17" s="43">
        <v>200</v>
      </c>
      <c r="M17" s="43">
        <v>700</v>
      </c>
      <c r="N17" s="43">
        <v>112993850.85</v>
      </c>
      <c r="O17" s="42">
        <f t="shared" si="2"/>
        <v>-3773</v>
      </c>
      <c r="P17" s="41">
        <f t="shared" si="3"/>
        <v>-33.46935154794642</v>
      </c>
    </row>
    <row r="18" spans="1:16" ht="12" customHeight="1">
      <c r="A18" s="32" t="s">
        <v>110</v>
      </c>
      <c r="B18" s="23">
        <v>1500</v>
      </c>
      <c r="C18" s="24">
        <v>1100</v>
      </c>
      <c r="D18" s="23">
        <v>1200</v>
      </c>
      <c r="E18" s="40">
        <f t="shared" si="0"/>
        <v>100</v>
      </c>
      <c r="F18" s="41">
        <f t="shared" si="1"/>
        <v>9.090909090909092</v>
      </c>
      <c r="G18" s="33" t="s">
        <v>111</v>
      </c>
      <c r="H18" s="42">
        <v>29655</v>
      </c>
      <c r="I18" s="43">
        <v>11602</v>
      </c>
      <c r="J18" s="43">
        <v>4206.1</v>
      </c>
      <c r="K18" s="43"/>
      <c r="L18" s="43"/>
      <c r="M18" s="43">
        <v>700</v>
      </c>
      <c r="N18" s="43">
        <v>55260000</v>
      </c>
      <c r="O18" s="42">
        <f t="shared" si="2"/>
        <v>-18053</v>
      </c>
      <c r="P18" s="41">
        <f t="shared" si="3"/>
        <v>-60.876749283426065</v>
      </c>
    </row>
    <row r="19" spans="1:16" ht="12" customHeight="1">
      <c r="A19" s="32" t="s">
        <v>112</v>
      </c>
      <c r="B19" s="23">
        <v>800</v>
      </c>
      <c r="C19" s="24">
        <v>800</v>
      </c>
      <c r="D19" s="23">
        <v>800</v>
      </c>
      <c r="E19" s="40">
        <f t="shared" si="0"/>
        <v>0</v>
      </c>
      <c r="F19" s="41">
        <f t="shared" si="1"/>
        <v>0</v>
      </c>
      <c r="G19" s="33" t="s">
        <v>113</v>
      </c>
      <c r="H19" s="42">
        <v>110479</v>
      </c>
      <c r="I19" s="43">
        <v>34483</v>
      </c>
      <c r="J19" s="43"/>
      <c r="K19" s="43"/>
      <c r="L19" s="43">
        <v>4597</v>
      </c>
      <c r="M19" s="43">
        <v>300</v>
      </c>
      <c r="N19" s="43">
        <v>93962188.99</v>
      </c>
      <c r="O19" s="42">
        <f t="shared" si="2"/>
        <v>-75996</v>
      </c>
      <c r="P19" s="41">
        <f t="shared" si="3"/>
        <v>-68.78773341540021</v>
      </c>
    </row>
    <row r="20" spans="1:16" ht="12" customHeight="1">
      <c r="A20" s="32" t="s">
        <v>114</v>
      </c>
      <c r="B20" s="23">
        <v>5000</v>
      </c>
      <c r="C20" s="24">
        <v>13300</v>
      </c>
      <c r="D20" s="23">
        <v>6000</v>
      </c>
      <c r="E20" s="40">
        <f t="shared" si="0"/>
        <v>-7300</v>
      </c>
      <c r="F20" s="41">
        <f t="shared" si="1"/>
        <v>-54.88721804511278</v>
      </c>
      <c r="G20" s="33" t="s">
        <v>115</v>
      </c>
      <c r="H20" s="42">
        <v>6234</v>
      </c>
      <c r="I20" s="43">
        <v>3675</v>
      </c>
      <c r="J20" s="43">
        <v>15892.8</v>
      </c>
      <c r="K20" s="43"/>
      <c r="L20" s="43">
        <v>3997.8</v>
      </c>
      <c r="M20" s="43">
        <v>7000</v>
      </c>
      <c r="N20" s="43">
        <v>359579825.63</v>
      </c>
      <c r="O20" s="42">
        <f t="shared" si="2"/>
        <v>-2559</v>
      </c>
      <c r="P20" s="41">
        <f t="shared" si="3"/>
        <v>-41.049085659287776</v>
      </c>
    </row>
    <row r="21" spans="1:16" ht="12" customHeight="1">
      <c r="A21" s="32" t="s">
        <v>116</v>
      </c>
      <c r="B21" s="23">
        <v>3000</v>
      </c>
      <c r="C21" s="24">
        <v>1600</v>
      </c>
      <c r="D21" s="23">
        <v>3000</v>
      </c>
      <c r="E21" s="40">
        <f t="shared" si="0"/>
        <v>1400</v>
      </c>
      <c r="F21" s="41">
        <f t="shared" si="1"/>
        <v>87.5</v>
      </c>
      <c r="G21" s="33" t="s">
        <v>117</v>
      </c>
      <c r="H21" s="42">
        <v>9933</v>
      </c>
      <c r="I21" s="43">
        <v>1860</v>
      </c>
      <c r="J21" s="43"/>
      <c r="K21" s="43"/>
      <c r="L21" s="43">
        <v>600</v>
      </c>
      <c r="M21" s="43">
        <v>2800</v>
      </c>
      <c r="N21" s="43">
        <v>47159443.4</v>
      </c>
      <c r="O21" s="42">
        <f t="shared" si="2"/>
        <v>-8073</v>
      </c>
      <c r="P21" s="41">
        <f t="shared" si="3"/>
        <v>-81.2745394140743</v>
      </c>
    </row>
    <row r="22" spans="1:16" ht="12" customHeight="1">
      <c r="A22" s="32" t="s">
        <v>118</v>
      </c>
      <c r="B22" s="23"/>
      <c r="C22" s="24"/>
      <c r="D22" s="23">
        <v>400</v>
      </c>
      <c r="E22" s="40"/>
      <c r="F22" s="41"/>
      <c r="G22" s="16" t="s">
        <v>119</v>
      </c>
      <c r="H22" s="42">
        <v>6051</v>
      </c>
      <c r="I22" s="43">
        <v>291</v>
      </c>
      <c r="J22" s="43"/>
      <c r="K22" s="43"/>
      <c r="L22" s="43">
        <v>3500</v>
      </c>
      <c r="M22" s="43"/>
      <c r="N22" s="43">
        <v>38525418.62</v>
      </c>
      <c r="O22" s="42">
        <f aca="true" t="shared" si="4" ref="O22:O30">I22-H22</f>
        <v>-5760</v>
      </c>
      <c r="P22" s="41">
        <f>O22/H22*100</f>
        <v>-95.19087754090233</v>
      </c>
    </row>
    <row r="23" spans="1:16" ht="12" customHeight="1">
      <c r="A23" s="33" t="s">
        <v>120</v>
      </c>
      <c r="B23" s="23">
        <f>SUM(B24:B29)</f>
        <v>17000</v>
      </c>
      <c r="C23" s="23">
        <f>SUM(C24:C31)</f>
        <v>22200</v>
      </c>
      <c r="D23" s="23">
        <f>SUM(D24:D31)</f>
        <v>25000</v>
      </c>
      <c r="E23" s="40">
        <f t="shared" si="0"/>
        <v>2800</v>
      </c>
      <c r="F23" s="41">
        <f t="shared" si="1"/>
        <v>12.612612612612612</v>
      </c>
      <c r="G23" s="16" t="s">
        <v>121</v>
      </c>
      <c r="H23" s="42">
        <v>20</v>
      </c>
      <c r="I23" s="43"/>
      <c r="J23" s="43"/>
      <c r="K23" s="43"/>
      <c r="L23" s="43"/>
      <c r="M23" s="43">
        <v>4100</v>
      </c>
      <c r="N23" s="43">
        <v>41851490.06</v>
      </c>
      <c r="O23" s="42">
        <f t="shared" si="4"/>
        <v>-20</v>
      </c>
      <c r="P23" s="41">
        <f>O23/H23*100</f>
        <v>-100</v>
      </c>
    </row>
    <row r="24" spans="1:16" ht="12" customHeight="1">
      <c r="A24" s="32" t="s">
        <v>122</v>
      </c>
      <c r="B24" s="23">
        <v>3000</v>
      </c>
      <c r="C24" s="23">
        <v>3800</v>
      </c>
      <c r="D24" s="23">
        <v>5000</v>
      </c>
      <c r="E24" s="40">
        <f t="shared" si="0"/>
        <v>1200</v>
      </c>
      <c r="F24" s="41">
        <f t="shared" si="1"/>
        <v>31.57894736842105</v>
      </c>
      <c r="G24" s="16" t="s">
        <v>123</v>
      </c>
      <c r="H24" s="46"/>
      <c r="I24" s="43"/>
      <c r="J24" s="47"/>
      <c r="K24" s="47"/>
      <c r="L24" s="47"/>
      <c r="M24" s="47"/>
      <c r="N24" s="47"/>
      <c r="O24" s="42">
        <f t="shared" si="4"/>
        <v>0</v>
      </c>
      <c r="P24" s="41"/>
    </row>
    <row r="25" spans="1:16" ht="12" customHeight="1">
      <c r="A25" s="32" t="s">
        <v>124</v>
      </c>
      <c r="B25" s="23">
        <v>8000</v>
      </c>
      <c r="C25" s="23">
        <v>3200</v>
      </c>
      <c r="D25" s="23">
        <v>4000</v>
      </c>
      <c r="E25" s="40">
        <f t="shared" si="0"/>
        <v>800</v>
      </c>
      <c r="F25" s="41">
        <f t="shared" si="1"/>
        <v>25</v>
      </c>
      <c r="G25" s="17" t="s">
        <v>125</v>
      </c>
      <c r="H25" s="42">
        <v>11182</v>
      </c>
      <c r="I25" s="43">
        <v>759</v>
      </c>
      <c r="J25" s="44"/>
      <c r="K25" s="44"/>
      <c r="L25" s="44"/>
      <c r="M25" s="44"/>
      <c r="N25" s="44"/>
      <c r="O25" s="42">
        <f t="shared" si="4"/>
        <v>-10423</v>
      </c>
      <c r="P25" s="41"/>
    </row>
    <row r="26" spans="1:16" ht="12" customHeight="1">
      <c r="A26" s="32" t="s">
        <v>126</v>
      </c>
      <c r="B26" s="23">
        <v>2000</v>
      </c>
      <c r="C26" s="23">
        <v>2400</v>
      </c>
      <c r="D26" s="23">
        <v>3000</v>
      </c>
      <c r="E26" s="40">
        <f t="shared" si="0"/>
        <v>600</v>
      </c>
      <c r="F26" s="41">
        <f t="shared" si="1"/>
        <v>25</v>
      </c>
      <c r="G26" s="17" t="s">
        <v>127</v>
      </c>
      <c r="H26" s="42">
        <v>21933</v>
      </c>
      <c r="I26" s="43">
        <v>7928</v>
      </c>
      <c r="J26" s="43"/>
      <c r="K26" s="43"/>
      <c r="L26" s="43"/>
      <c r="M26" s="43">
        <v>500</v>
      </c>
      <c r="N26" s="43">
        <v>9341036.66</v>
      </c>
      <c r="O26" s="42">
        <f t="shared" si="4"/>
        <v>-14005</v>
      </c>
      <c r="P26" s="41">
        <f>O26/H26*100</f>
        <v>-63.85355400538002</v>
      </c>
    </row>
    <row r="27" spans="1:16" ht="12" customHeight="1">
      <c r="A27" s="34" t="s">
        <v>128</v>
      </c>
      <c r="B27" s="23"/>
      <c r="C27" s="23"/>
      <c r="D27" s="23"/>
      <c r="E27" s="40">
        <f t="shared" si="0"/>
        <v>0</v>
      </c>
      <c r="F27" s="41"/>
      <c r="G27" s="16" t="s">
        <v>129</v>
      </c>
      <c r="H27" s="42">
        <v>894</v>
      </c>
      <c r="I27" s="43">
        <v>254</v>
      </c>
      <c r="J27" s="43"/>
      <c r="K27" s="43"/>
      <c r="L27" s="43"/>
      <c r="M27" s="43"/>
      <c r="N27" s="43">
        <v>23920115.66</v>
      </c>
      <c r="O27" s="42">
        <f t="shared" si="4"/>
        <v>-640</v>
      </c>
      <c r="P27" s="41">
        <f>O27/H27*100</f>
        <v>-71.58836689038031</v>
      </c>
    </row>
    <row r="28" spans="1:16" ht="12" customHeight="1">
      <c r="A28" s="32" t="s">
        <v>130</v>
      </c>
      <c r="B28" s="23">
        <v>4000</v>
      </c>
      <c r="C28" s="23">
        <v>1100</v>
      </c>
      <c r="D28" s="23">
        <v>1500</v>
      </c>
      <c r="E28" s="40">
        <f t="shared" si="0"/>
        <v>400</v>
      </c>
      <c r="F28" s="41">
        <f t="shared" si="1"/>
        <v>36.36363636363637</v>
      </c>
      <c r="G28" s="16" t="s">
        <v>131</v>
      </c>
      <c r="H28" s="42"/>
      <c r="I28" s="43">
        <v>1300</v>
      </c>
      <c r="J28" s="43"/>
      <c r="K28" s="43"/>
      <c r="L28" s="43"/>
      <c r="M28" s="43">
        <v>45</v>
      </c>
      <c r="N28" s="43">
        <v>1329765.8</v>
      </c>
      <c r="O28" s="42">
        <f t="shared" si="4"/>
        <v>1300</v>
      </c>
      <c r="P28" s="41"/>
    </row>
    <row r="29" spans="1:16" ht="12" customHeight="1">
      <c r="A29" s="32" t="s">
        <v>132</v>
      </c>
      <c r="B29" s="23"/>
      <c r="C29" s="23">
        <v>500</v>
      </c>
      <c r="D29" s="23">
        <v>500</v>
      </c>
      <c r="E29" s="40">
        <f t="shared" si="0"/>
        <v>0</v>
      </c>
      <c r="F29" s="41">
        <f t="shared" si="1"/>
        <v>0</v>
      </c>
      <c r="G29" s="16" t="s">
        <v>133</v>
      </c>
      <c r="H29" s="42">
        <v>8633</v>
      </c>
      <c r="I29" s="43">
        <v>13687</v>
      </c>
      <c r="J29" s="44"/>
      <c r="K29" s="44"/>
      <c r="L29" s="44"/>
      <c r="M29" s="44"/>
      <c r="N29" s="44"/>
      <c r="O29" s="42">
        <f t="shared" si="4"/>
        <v>5054</v>
      </c>
      <c r="P29" s="41"/>
    </row>
    <row r="30" spans="1:16" ht="12" customHeight="1">
      <c r="A30" s="35" t="s">
        <v>134</v>
      </c>
      <c r="B30" s="23"/>
      <c r="C30" s="23">
        <v>1200</v>
      </c>
      <c r="D30" s="23">
        <v>1000</v>
      </c>
      <c r="E30" s="40">
        <f t="shared" si="0"/>
        <v>-200</v>
      </c>
      <c r="F30" s="41">
        <f t="shared" si="1"/>
        <v>-16.666666666666664</v>
      </c>
      <c r="G30" s="16" t="s">
        <v>135</v>
      </c>
      <c r="H30" s="42">
        <v>5923</v>
      </c>
      <c r="I30" s="43">
        <v>11233</v>
      </c>
      <c r="J30" s="43"/>
      <c r="K30" s="43"/>
      <c r="L30" s="43"/>
      <c r="M30" s="43"/>
      <c r="N30" s="43"/>
      <c r="O30" s="42">
        <f t="shared" si="4"/>
        <v>5310</v>
      </c>
      <c r="P30" s="41"/>
    </row>
    <row r="31" spans="1:16" ht="12" customHeight="1">
      <c r="A31" s="48" t="s">
        <v>136</v>
      </c>
      <c r="B31" s="23"/>
      <c r="C31" s="23">
        <v>10000</v>
      </c>
      <c r="D31" s="23">
        <v>10000</v>
      </c>
      <c r="E31" s="40">
        <f t="shared" si="0"/>
        <v>0</v>
      </c>
      <c r="F31" s="41">
        <f t="shared" si="1"/>
        <v>0</v>
      </c>
      <c r="G31" s="37"/>
      <c r="H31" s="49"/>
      <c r="I31" s="49"/>
      <c r="J31" s="49"/>
      <c r="K31" s="49"/>
      <c r="L31" s="49"/>
      <c r="M31" s="49"/>
      <c r="N31" s="49"/>
      <c r="O31" s="49"/>
      <c r="P31" s="50"/>
    </row>
    <row r="32" spans="1:16" ht="12" customHeight="1" hidden="1">
      <c r="A32" s="51"/>
      <c r="B32" s="52"/>
      <c r="C32" s="27">
        <v>74000</v>
      </c>
      <c r="D32" s="23"/>
      <c r="E32" s="40">
        <f t="shared" si="0"/>
        <v>-74000</v>
      </c>
      <c r="F32" s="41">
        <f t="shared" si="1"/>
        <v>-100</v>
      </c>
      <c r="G32" s="51"/>
      <c r="H32" s="40"/>
      <c r="I32" s="40"/>
      <c r="J32" s="40"/>
      <c r="K32" s="40"/>
      <c r="L32" s="40"/>
      <c r="M32" s="40"/>
      <c r="N32" s="44"/>
      <c r="O32" s="53">
        <f t="shared" si="2"/>
        <v>0</v>
      </c>
      <c r="P32" s="41"/>
    </row>
    <row r="33" spans="1:16" ht="12" customHeight="1" hidden="1">
      <c r="A33" s="51"/>
      <c r="B33" s="52"/>
      <c r="C33" s="23">
        <v>231432</v>
      </c>
      <c r="D33" s="23"/>
      <c r="E33" s="40">
        <f t="shared" si="0"/>
        <v>-231432</v>
      </c>
      <c r="F33" s="41">
        <f t="shared" si="1"/>
        <v>-100</v>
      </c>
      <c r="G33" s="51"/>
      <c r="H33" s="40"/>
      <c r="I33" s="40"/>
      <c r="J33" s="40"/>
      <c r="K33" s="40"/>
      <c r="L33" s="40"/>
      <c r="M33" s="40"/>
      <c r="N33" s="40"/>
      <c r="O33" s="53">
        <f t="shared" si="2"/>
        <v>0</v>
      </c>
      <c r="P33" s="41"/>
    </row>
    <row r="34" spans="1:16" ht="12" customHeight="1">
      <c r="A34" s="36" t="s">
        <v>137</v>
      </c>
      <c r="B34" s="27">
        <f>SUM(B8+B23)</f>
        <v>57000</v>
      </c>
      <c r="C34" s="27">
        <f>SUM(C8+C23)</f>
        <v>71700</v>
      </c>
      <c r="D34" s="27">
        <f>SUM(D8+D23)</f>
        <v>77500</v>
      </c>
      <c r="E34" s="54">
        <f t="shared" si="0"/>
        <v>5800</v>
      </c>
      <c r="F34" s="55">
        <f t="shared" si="1"/>
        <v>8.089260808926081</v>
      </c>
      <c r="G34" s="36" t="s">
        <v>138</v>
      </c>
      <c r="H34" s="56">
        <f>SUM(H8:H30)</f>
        <v>360323</v>
      </c>
      <c r="I34" s="57">
        <f>SUM(I8:I33)</f>
        <v>186497</v>
      </c>
      <c r="J34" s="56">
        <f>SUM(J8:J33)</f>
        <v>31815.127200000003</v>
      </c>
      <c r="K34" s="56">
        <f>SUM(K8:K33)</f>
        <v>1500</v>
      </c>
      <c r="L34" s="56">
        <f>SUM(L8:L33)</f>
        <v>15000</v>
      </c>
      <c r="M34" s="56">
        <f>SUM(M8:M33)</f>
        <v>25945</v>
      </c>
      <c r="N34" s="56"/>
      <c r="O34" s="56">
        <f t="shared" si="2"/>
        <v>-173826</v>
      </c>
      <c r="P34" s="55">
        <f>O34/H34*100</f>
        <v>-48.241716459953984</v>
      </c>
    </row>
    <row r="35" spans="1:16" ht="12" customHeight="1">
      <c r="A35" s="33" t="s">
        <v>139</v>
      </c>
      <c r="B35" s="23">
        <v>59645</v>
      </c>
      <c r="C35" s="23">
        <v>257011</v>
      </c>
      <c r="D35" s="23">
        <v>108997</v>
      </c>
      <c r="E35" s="40">
        <f t="shared" si="0"/>
        <v>-148014</v>
      </c>
      <c r="F35" s="41">
        <f t="shared" si="1"/>
        <v>-57.590531144581355</v>
      </c>
      <c r="G35" s="15" t="s">
        <v>140</v>
      </c>
      <c r="H35" s="23">
        <v>518</v>
      </c>
      <c r="I35" s="58"/>
      <c r="J35" s="40"/>
      <c r="K35" s="40"/>
      <c r="L35" s="40"/>
      <c r="M35" s="40"/>
      <c r="N35" s="40"/>
      <c r="O35" s="53">
        <f t="shared" si="2"/>
        <v>-518</v>
      </c>
      <c r="P35" s="41"/>
    </row>
    <row r="36" spans="1:16" ht="12" customHeight="1">
      <c r="A36" s="33" t="s">
        <v>141</v>
      </c>
      <c r="B36" s="23"/>
      <c r="C36" s="23">
        <v>7716</v>
      </c>
      <c r="D36" s="23"/>
      <c r="E36" s="40">
        <f t="shared" si="0"/>
        <v>-7716</v>
      </c>
      <c r="F36" s="41">
        <f t="shared" si="1"/>
        <v>-100</v>
      </c>
      <c r="G36" s="16" t="s">
        <v>142</v>
      </c>
      <c r="H36" s="23"/>
      <c r="I36" s="58"/>
      <c r="J36" s="40"/>
      <c r="K36" s="40"/>
      <c r="L36" s="40"/>
      <c r="M36" s="40"/>
      <c r="N36" s="40"/>
      <c r="O36" s="53">
        <f t="shared" si="2"/>
        <v>0</v>
      </c>
      <c r="P36" s="41"/>
    </row>
    <row r="37" spans="1:16" ht="12" customHeight="1">
      <c r="A37" s="33" t="s">
        <v>143</v>
      </c>
      <c r="B37" s="23"/>
      <c r="C37" s="23">
        <v>10640</v>
      </c>
      <c r="D37" s="23"/>
      <c r="E37" s="40">
        <f t="shared" si="0"/>
        <v>-10640</v>
      </c>
      <c r="F37" s="41">
        <f t="shared" si="1"/>
        <v>-100</v>
      </c>
      <c r="G37" s="15" t="s">
        <v>144</v>
      </c>
      <c r="H37" s="23">
        <v>1757</v>
      </c>
      <c r="I37" s="58"/>
      <c r="J37" s="40"/>
      <c r="K37" s="40"/>
      <c r="L37" s="40"/>
      <c r="M37" s="40"/>
      <c r="N37" s="40"/>
      <c r="O37" s="42">
        <f t="shared" si="2"/>
        <v>-1757</v>
      </c>
      <c r="P37" s="41"/>
    </row>
    <row r="38" spans="1:16" ht="12" customHeight="1">
      <c r="A38" s="33" t="s">
        <v>145</v>
      </c>
      <c r="B38" s="23"/>
      <c r="C38" s="23">
        <v>36416</v>
      </c>
      <c r="D38" s="23"/>
      <c r="E38" s="40">
        <f t="shared" si="0"/>
        <v>-36416</v>
      </c>
      <c r="F38" s="41">
        <f t="shared" si="1"/>
        <v>-100</v>
      </c>
      <c r="G38" s="15" t="s">
        <v>146</v>
      </c>
      <c r="H38" s="23">
        <v>20885</v>
      </c>
      <c r="I38" s="58"/>
      <c r="J38" s="40"/>
      <c r="K38" s="40"/>
      <c r="L38" s="40"/>
      <c r="M38" s="40"/>
      <c r="N38" s="40"/>
      <c r="O38" s="53"/>
      <c r="P38" s="41"/>
    </row>
    <row r="39" spans="1:16" ht="12" customHeight="1">
      <c r="A39" s="36" t="s">
        <v>147</v>
      </c>
      <c r="B39" s="27">
        <f>SUM(B34:B38)</f>
        <v>116645</v>
      </c>
      <c r="C39" s="27">
        <f>SUM(C34:C38)</f>
        <v>383483</v>
      </c>
      <c r="D39" s="27">
        <f>SUM(D34+D35)</f>
        <v>186497</v>
      </c>
      <c r="E39" s="54">
        <f t="shared" si="0"/>
        <v>-196986</v>
      </c>
      <c r="F39" s="55">
        <f t="shared" si="1"/>
        <v>-51.367596477549206</v>
      </c>
      <c r="G39" s="18" t="s">
        <v>148</v>
      </c>
      <c r="H39" s="29">
        <f>SUM(H34:H38)</f>
        <v>383483</v>
      </c>
      <c r="I39" s="56">
        <f>I34</f>
        <v>186497</v>
      </c>
      <c r="J39" s="56"/>
      <c r="K39" s="56"/>
      <c r="L39" s="56"/>
      <c r="M39" s="56">
        <f>SUM(M8:M37)</f>
        <v>51890</v>
      </c>
      <c r="N39" s="56"/>
      <c r="O39" s="56">
        <f t="shared" si="2"/>
        <v>-196986</v>
      </c>
      <c r="P39" s="55">
        <f>O39/H39*100</f>
        <v>-51.367596477549206</v>
      </c>
    </row>
    <row r="41" ht="14.25">
      <c r="J41" s="7"/>
    </row>
    <row r="43" ht="14.25">
      <c r="J43" s="7"/>
    </row>
  </sheetData>
  <sheetProtection/>
  <mergeCells count="16">
    <mergeCell ref="I6:I7"/>
    <mergeCell ref="O6:O7"/>
    <mergeCell ref="B6:B7"/>
    <mergeCell ref="C6:C7"/>
    <mergeCell ref="D6:D7"/>
    <mergeCell ref="E6:E7"/>
    <mergeCell ref="P6:P7"/>
    <mergeCell ref="A6:A7"/>
    <mergeCell ref="F6:F7"/>
    <mergeCell ref="G6:G7"/>
    <mergeCell ref="H6:H7"/>
    <mergeCell ref="A2:P2"/>
    <mergeCell ref="O3:P3"/>
    <mergeCell ref="I4:P4"/>
    <mergeCell ref="A5:F5"/>
    <mergeCell ref="G5:P5"/>
  </mergeCells>
  <printOptions horizontalCentered="1"/>
  <pageMargins left="0.6692913385826772" right="0.6692913385826772" top="0.9448818897637796" bottom="0.9448818897637796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2017-12-17T08:26:08Z</cp:lastPrinted>
  <dcterms:created xsi:type="dcterms:W3CDTF">1996-12-17T01:32:42Z</dcterms:created>
  <dcterms:modified xsi:type="dcterms:W3CDTF">2017-12-18T03:21:25Z</dcterms:modified>
  <cp:category/>
  <cp:version/>
  <cp:contentType/>
  <cp:contentStatus/>
</cp:coreProperties>
</file>