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9210" windowWidth="9210" windowHeight="6570" activeTab="1"/>
  </bookViews>
  <sheets>
    <sheet name="Sheet1" sheetId="1" r:id="rId1"/>
    <sheet name="Sheet2" sheetId="2" r:id="rId2"/>
  </sheets>
  <definedNames>
    <definedName name="_xlnm._FilterDatabase" localSheetId="0" hidden="1">Sheet1!$A$6:$XEW$151</definedName>
    <definedName name="_xlnm.Print_Titles" localSheetId="0">Sheet1!$1:$6</definedName>
    <definedName name="_xlnm.Print_Titles" localSheetId="1">Sheet2!$2:$6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<sst xmlns="http://schemas.openxmlformats.org/spreadsheetml/2006/main" count="697" uniqueCount="444">
  <si>
    <t>盐池县2024年巩固拓展脱贫攻坚成果同乡村振兴有效衔接项目统计表</t>
  </si>
  <si>
    <t>序号</t>
  </si>
  <si>
    <t>项目名称</t>
  </si>
  <si>
    <t>建设内容</t>
  </si>
  <si>
    <t>实施地点</t>
  </si>
  <si>
    <t>实施单位</t>
  </si>
  <si>
    <r>
      <rPr>
        <b/>
        <sz val="12"/>
        <color theme="1"/>
        <rFont val="等线"/>
        <charset val="134"/>
      </rPr>
      <t>项目</t>
    </r>
    <r>
      <rPr>
        <b/>
        <sz val="12"/>
        <color theme="1"/>
        <rFont val="Times New Roman"/>
        <charset val="134"/>
      </rPr>
      <t xml:space="preserve">
</t>
    </r>
    <r>
      <rPr>
        <b/>
        <sz val="12"/>
        <color theme="1"/>
        <rFont val="宋体"/>
        <charset val="134"/>
      </rPr>
      <t>总</t>
    </r>
    <r>
      <rPr>
        <b/>
        <sz val="12"/>
        <color theme="1"/>
        <rFont val="等线"/>
        <charset val="134"/>
      </rPr>
      <t>投资</t>
    </r>
  </si>
  <si>
    <t>资金来源</t>
  </si>
  <si>
    <t>备注</t>
  </si>
  <si>
    <t>中央衔接资金</t>
  </si>
  <si>
    <t>自治区衔接资金</t>
  </si>
  <si>
    <t>地方债资金</t>
  </si>
  <si>
    <t>闽宁协作资金</t>
  </si>
  <si>
    <t>中航油资金</t>
  </si>
  <si>
    <t>合计（141个）</t>
  </si>
  <si>
    <t>一</t>
  </si>
  <si>
    <t>产业发展项目（67个）</t>
  </si>
  <si>
    <r>
      <rPr>
        <sz val="12"/>
        <rFont val="Times New Roman"/>
        <charset val="0"/>
      </rPr>
      <t>2024</t>
    </r>
    <r>
      <rPr>
        <sz val="12"/>
        <rFont val="宋体"/>
        <charset val="0"/>
      </rPr>
      <t>年县级主导特色产业培育</t>
    </r>
    <r>
      <rPr>
        <sz val="12"/>
        <rFont val="Times New Roman"/>
        <charset val="0"/>
      </rPr>
      <t>-</t>
    </r>
    <r>
      <rPr>
        <sz val="12"/>
        <rFont val="宋体"/>
        <charset val="0"/>
      </rPr>
      <t>牧草产业</t>
    </r>
  </si>
  <si>
    <r>
      <rPr>
        <sz val="12"/>
        <color theme="1"/>
        <rFont val="Times New Roman"/>
        <charset val="134"/>
      </rPr>
      <t>2024</t>
    </r>
    <r>
      <rPr>
        <sz val="12"/>
        <color theme="1"/>
        <rFont val="宋体"/>
        <charset val="134"/>
      </rPr>
      <t>年计划种植苏丹草、燕麦草等一年生牧草</t>
    </r>
    <r>
      <rPr>
        <sz val="12"/>
        <color theme="1"/>
        <rFont val="Times New Roman"/>
        <charset val="134"/>
      </rPr>
      <t>20</t>
    </r>
    <r>
      <rPr>
        <sz val="12"/>
        <color theme="1"/>
        <rFont val="宋体"/>
        <charset val="134"/>
      </rPr>
      <t>万亩；制作玉米青贮</t>
    </r>
    <r>
      <rPr>
        <sz val="12"/>
        <color theme="1"/>
        <rFont val="Times New Roman"/>
        <charset val="134"/>
      </rPr>
      <t>20</t>
    </r>
    <r>
      <rPr>
        <sz val="12"/>
        <color theme="1"/>
        <rFont val="宋体"/>
        <charset val="134"/>
      </rPr>
      <t>万吨；平茬柠条</t>
    </r>
    <r>
      <rPr>
        <sz val="12"/>
        <color theme="1"/>
        <rFont val="Times New Roman"/>
        <charset val="134"/>
      </rPr>
      <t>20</t>
    </r>
    <r>
      <rPr>
        <sz val="12"/>
        <color theme="1"/>
        <rFont val="宋体"/>
        <charset val="134"/>
      </rPr>
      <t>万亩；牧草新品种试验示范种植</t>
    </r>
    <r>
      <rPr>
        <sz val="12"/>
        <color theme="1"/>
        <rFont val="Times New Roman"/>
        <charset val="134"/>
      </rPr>
      <t>500</t>
    </r>
    <r>
      <rPr>
        <sz val="12"/>
        <color theme="1"/>
        <rFont val="宋体"/>
        <charset val="134"/>
      </rPr>
      <t>亩；试验示范</t>
    </r>
    <r>
      <rPr>
        <sz val="12"/>
        <color theme="1"/>
        <rFont val="Times New Roman"/>
        <charset val="134"/>
      </rPr>
      <t>“</t>
    </r>
    <r>
      <rPr>
        <sz val="12"/>
        <color theme="1"/>
        <rFont val="宋体"/>
        <charset val="134"/>
      </rPr>
      <t>饲用高梁</t>
    </r>
    <r>
      <rPr>
        <sz val="12"/>
        <color theme="1"/>
        <rFont val="Times New Roman"/>
        <charset val="134"/>
      </rPr>
      <t>+</t>
    </r>
    <r>
      <rPr>
        <sz val="12"/>
        <color theme="1"/>
        <rFont val="宋体"/>
        <charset val="134"/>
      </rPr>
      <t>青贮玉米</t>
    </r>
    <r>
      <rPr>
        <sz val="12"/>
        <color theme="1"/>
        <rFont val="Times New Roman"/>
        <charset val="134"/>
      </rPr>
      <t>”</t>
    </r>
    <r>
      <rPr>
        <sz val="12"/>
        <color theme="1"/>
        <rFont val="宋体"/>
        <charset val="134"/>
      </rPr>
      <t>和</t>
    </r>
    <r>
      <rPr>
        <sz val="12"/>
        <color theme="1"/>
        <rFont val="Times New Roman"/>
        <charset val="134"/>
      </rPr>
      <t>“</t>
    </r>
    <r>
      <rPr>
        <sz val="12"/>
        <color theme="1"/>
        <rFont val="宋体"/>
        <charset val="134"/>
      </rPr>
      <t>拉巴豆</t>
    </r>
    <r>
      <rPr>
        <sz val="12"/>
        <color theme="1"/>
        <rFont val="Times New Roman"/>
        <charset val="134"/>
      </rPr>
      <t>+</t>
    </r>
    <r>
      <rPr>
        <sz val="12"/>
        <color theme="1"/>
        <rFont val="宋体"/>
        <charset val="134"/>
      </rPr>
      <t>青贮玉米</t>
    </r>
    <r>
      <rPr>
        <sz val="12"/>
        <color theme="1"/>
        <rFont val="Times New Roman"/>
        <charset val="134"/>
      </rPr>
      <t>”300</t>
    </r>
    <r>
      <rPr>
        <sz val="12"/>
        <color theme="1"/>
        <rFont val="宋体"/>
        <charset val="134"/>
      </rPr>
      <t>亩；全县范围内养殖场（户）、村集体经济合作社建设饲草料棚</t>
    </r>
    <r>
      <rPr>
        <sz val="12"/>
        <color theme="1"/>
        <rFont val="Times New Roman"/>
        <charset val="134"/>
      </rPr>
      <t>14200</t>
    </r>
    <r>
      <rPr>
        <sz val="12"/>
        <color theme="1"/>
        <rFont val="宋体"/>
        <charset val="134"/>
      </rPr>
      <t>平方米；扩建饲草加工配送中心</t>
    </r>
    <r>
      <rPr>
        <sz val="12"/>
        <color theme="1"/>
        <rFont val="Times New Roman"/>
        <charset val="134"/>
      </rPr>
      <t>1</t>
    </r>
    <r>
      <rPr>
        <sz val="12"/>
        <color theme="1"/>
        <rFont val="宋体"/>
        <charset val="134"/>
      </rPr>
      <t>个。</t>
    </r>
  </si>
  <si>
    <t>八个乡镇</t>
  </si>
  <si>
    <t>农业农村局</t>
  </si>
  <si>
    <r>
      <rPr>
        <sz val="12"/>
        <rFont val="Times New Roman"/>
        <charset val="0"/>
      </rPr>
      <t>2024</t>
    </r>
    <r>
      <rPr>
        <sz val="12"/>
        <rFont val="宋体"/>
        <charset val="134"/>
      </rPr>
      <t>年县级主导特色产业培育</t>
    </r>
    <r>
      <rPr>
        <sz val="12"/>
        <rFont val="Times New Roman"/>
        <charset val="0"/>
      </rPr>
      <t>-</t>
    </r>
    <r>
      <rPr>
        <sz val="12"/>
        <rFont val="宋体"/>
        <charset val="134"/>
      </rPr>
      <t>小杂粮产业</t>
    </r>
  </si>
  <si>
    <r>
      <rPr>
        <sz val="12"/>
        <color theme="1"/>
        <rFont val="宋体"/>
        <charset val="134"/>
      </rPr>
      <t>脱贫户小杂粮种植补助，计划带动全县种植以荞麦为主的小杂粮（一般户每亩补助</t>
    </r>
    <r>
      <rPr>
        <sz val="12"/>
        <color theme="1"/>
        <rFont val="Times New Roman"/>
        <charset val="134"/>
      </rPr>
      <t>20</t>
    </r>
    <r>
      <rPr>
        <sz val="12"/>
        <color theme="1"/>
        <rFont val="宋体"/>
        <charset val="134"/>
      </rPr>
      <t>元，脱贫户每亩补助</t>
    </r>
    <r>
      <rPr>
        <sz val="12"/>
        <color theme="1"/>
        <rFont val="Times New Roman"/>
        <charset val="134"/>
      </rPr>
      <t>30</t>
    </r>
    <r>
      <rPr>
        <sz val="12"/>
        <color theme="1"/>
        <rFont val="宋体"/>
        <charset val="134"/>
      </rPr>
      <t>元）</t>
    </r>
  </si>
  <si>
    <r>
      <rPr>
        <sz val="12"/>
        <rFont val="Times New Roman"/>
        <charset val="0"/>
      </rPr>
      <t>2024</t>
    </r>
    <r>
      <rPr>
        <sz val="12"/>
        <rFont val="宋体"/>
        <charset val="134"/>
      </rPr>
      <t>年县级主导特色产业培育</t>
    </r>
    <r>
      <rPr>
        <sz val="12"/>
        <rFont val="Times New Roman"/>
        <charset val="0"/>
      </rPr>
      <t>-</t>
    </r>
    <r>
      <rPr>
        <sz val="12"/>
        <rFont val="宋体"/>
        <charset val="134"/>
      </rPr>
      <t>黄花产业</t>
    </r>
  </si>
  <si>
    <r>
      <rPr>
        <sz val="12"/>
        <color theme="1"/>
        <rFont val="宋体"/>
        <charset val="134"/>
      </rPr>
      <t>对</t>
    </r>
    <r>
      <rPr>
        <sz val="12"/>
        <color theme="1"/>
        <rFont val="Times New Roman"/>
        <charset val="134"/>
      </rPr>
      <t>2023</t>
    </r>
    <r>
      <rPr>
        <sz val="12"/>
        <color theme="1"/>
        <rFont val="宋体"/>
        <charset val="134"/>
      </rPr>
      <t>年移栽的黄花复验合格后每亩补助</t>
    </r>
    <r>
      <rPr>
        <sz val="12"/>
        <color theme="1"/>
        <rFont val="Times New Roman"/>
        <charset val="134"/>
      </rPr>
      <t>300</t>
    </r>
    <r>
      <rPr>
        <sz val="12"/>
        <color theme="1"/>
        <rFont val="宋体"/>
        <charset val="134"/>
      </rPr>
      <t>元；对2024年新移栽的黄花验收合格后每亩补助700元。</t>
    </r>
  </si>
  <si>
    <r>
      <rPr>
        <sz val="12"/>
        <rFont val="Times New Roman"/>
        <charset val="0"/>
      </rPr>
      <t>2024</t>
    </r>
    <r>
      <rPr>
        <sz val="12"/>
        <rFont val="宋体"/>
        <charset val="0"/>
      </rPr>
      <t>年乡镇小产业补助项目（户）</t>
    </r>
  </si>
  <si>
    <r>
      <rPr>
        <sz val="12"/>
        <color theme="1"/>
        <rFont val="宋体"/>
        <charset val="134"/>
      </rPr>
      <t>用于支持脱贫户和监测对象发展特色产业项目补助。支持乡镇发展适合本地的特色产业项目，对全县农户采取以奖代补的形式进行支持，脱贫户每户享受补助累计不超过</t>
    </r>
    <r>
      <rPr>
        <sz val="12"/>
        <color theme="1"/>
        <rFont val="Times New Roman"/>
        <charset val="134"/>
      </rPr>
      <t>2000</t>
    </r>
    <r>
      <rPr>
        <sz val="12"/>
        <color theme="1"/>
        <rFont val="宋体"/>
        <charset val="134"/>
      </rPr>
      <t>元。一般户享受补助累计不超过</t>
    </r>
    <r>
      <rPr>
        <sz val="12"/>
        <color theme="1"/>
        <rFont val="Times New Roman"/>
        <charset val="134"/>
      </rPr>
      <t>1000</t>
    </r>
    <r>
      <rPr>
        <sz val="12"/>
        <color theme="1"/>
        <rFont val="宋体"/>
        <charset val="134"/>
      </rPr>
      <t>元。</t>
    </r>
  </si>
  <si>
    <t>各乡镇</t>
  </si>
  <si>
    <r>
      <rPr>
        <sz val="12"/>
        <rFont val="Times New Roman"/>
        <charset val="0"/>
      </rPr>
      <t>2024</t>
    </r>
    <r>
      <rPr>
        <sz val="12"/>
        <rFont val="宋体"/>
        <charset val="134"/>
      </rPr>
      <t>年监测对象产业扶持</t>
    </r>
  </si>
  <si>
    <t>重点围绕低收入人口产业发展和“两不愁、三保障”突出问题进行扶持（每户补助1.5万元）。</t>
  </si>
  <si>
    <r>
      <rPr>
        <sz val="12"/>
        <rFont val="Times New Roman"/>
        <charset val="0"/>
      </rPr>
      <t>2024</t>
    </r>
    <r>
      <rPr>
        <sz val="12"/>
        <rFont val="宋体"/>
        <charset val="134"/>
      </rPr>
      <t>年高质量庭院经济发展</t>
    </r>
  </si>
  <si>
    <t>全县范围内完成脱贫户、监测对象500户高质量庭院经济发展，支持发展庭院特色种植、庭院特色手工、庭院特色休闲旅游、庭院生产生活服务。每个乡镇至少落实1—2个高质量庭院经济增收示范点。</t>
  </si>
  <si>
    <t>盐池县新经济产业园建设项目（三期）（闽宁）</t>
  </si>
  <si>
    <r>
      <rPr>
        <sz val="12"/>
        <color theme="1"/>
        <rFont val="宋体"/>
        <charset val="134"/>
      </rPr>
      <t>建设</t>
    </r>
    <r>
      <rPr>
        <sz val="12"/>
        <color theme="1"/>
        <rFont val="Times New Roman"/>
        <charset val="134"/>
      </rPr>
      <t>8</t>
    </r>
    <r>
      <rPr>
        <sz val="12"/>
        <color theme="1"/>
        <rFont val="宋体"/>
        <charset val="134"/>
      </rPr>
      <t>号标准化厂房、</t>
    </r>
    <r>
      <rPr>
        <sz val="12"/>
        <color theme="1"/>
        <rFont val="Times New Roman"/>
        <charset val="134"/>
      </rPr>
      <t>7</t>
    </r>
    <r>
      <rPr>
        <sz val="12"/>
        <color theme="1"/>
        <rFont val="宋体"/>
        <charset val="134"/>
      </rPr>
      <t>号标准化厂房，厂房为三层框架结构，建筑高度为</t>
    </r>
    <r>
      <rPr>
        <sz val="12"/>
        <color theme="1"/>
        <rFont val="Times New Roman"/>
        <charset val="134"/>
      </rPr>
      <t>18.95</t>
    </r>
    <r>
      <rPr>
        <sz val="12"/>
        <color theme="1"/>
        <rFont val="宋体"/>
        <charset val="134"/>
      </rPr>
      <t>米，总建筑面积</t>
    </r>
    <r>
      <rPr>
        <sz val="12"/>
        <color theme="1"/>
        <rFont val="Times New Roman"/>
        <charset val="134"/>
      </rPr>
      <t>10303.21</t>
    </r>
    <r>
      <rPr>
        <sz val="12"/>
        <color theme="1"/>
        <rFont val="宋体"/>
        <charset val="134"/>
      </rPr>
      <t>平方米；配套建设三期工程外网、道路及场地硬化等相关基础设施；新建地磅房</t>
    </r>
    <r>
      <rPr>
        <sz val="12"/>
        <color theme="1"/>
        <rFont val="Times New Roman"/>
        <charset val="134"/>
      </rPr>
      <t>1</t>
    </r>
    <r>
      <rPr>
        <sz val="12"/>
        <color theme="1"/>
        <rFont val="宋体"/>
        <charset val="134"/>
      </rPr>
      <t>座</t>
    </r>
    <r>
      <rPr>
        <sz val="12"/>
        <color theme="1"/>
        <rFont val="Times New Roman"/>
        <charset val="134"/>
      </rPr>
      <t>24</t>
    </r>
    <r>
      <rPr>
        <sz val="12"/>
        <color theme="1"/>
        <rFont val="宋体"/>
        <charset val="134"/>
      </rPr>
      <t>平方米，安装地磅</t>
    </r>
    <r>
      <rPr>
        <sz val="12"/>
        <color theme="1"/>
        <rFont val="Times New Roman"/>
        <charset val="134"/>
      </rPr>
      <t>1</t>
    </r>
    <r>
      <rPr>
        <sz val="12"/>
        <color theme="1"/>
        <rFont val="宋体"/>
        <charset val="134"/>
      </rPr>
      <t>台，建设垃圾中转站</t>
    </r>
    <r>
      <rPr>
        <sz val="12"/>
        <color theme="1"/>
        <rFont val="Times New Roman"/>
        <charset val="134"/>
      </rPr>
      <t>1</t>
    </r>
    <r>
      <rPr>
        <sz val="12"/>
        <color theme="1"/>
        <rFont val="宋体"/>
        <charset val="134"/>
      </rPr>
      <t>座</t>
    </r>
    <r>
      <rPr>
        <sz val="12"/>
        <color theme="1"/>
        <rFont val="Times New Roman"/>
        <charset val="134"/>
      </rPr>
      <t>60</t>
    </r>
    <r>
      <rPr>
        <sz val="12"/>
        <color theme="1"/>
        <rFont val="宋体"/>
        <charset val="134"/>
      </rPr>
      <t>平方米及园区内的环卫配套设施等。</t>
    </r>
  </si>
  <si>
    <t>工业园区</t>
  </si>
  <si>
    <t>融盐公司</t>
  </si>
  <si>
    <t>滩羊集团屠宰加工厂（二期）副产品生产加工及配套设施建设项目</t>
  </si>
  <si>
    <t>新建副产品加工厂车间1栋、建筑面积3300平米，新建附属用房1栋，建筑面积800平米，配套污水排水以及室外配套工程等。</t>
  </si>
  <si>
    <t>花马池镇</t>
  </si>
  <si>
    <t>滩羊集团</t>
  </si>
  <si>
    <t>盐池县生猪定点屠宰厂污水处理技术改造提升项目</t>
  </si>
  <si>
    <t>新增各池保温措施、污水处理设备1套、除臭设备1套及部分现有设备改造提升等。</t>
  </si>
  <si>
    <t>盐池县科技局城西滩设施农业示范基地维修改造工程项目</t>
  </si>
  <si>
    <t>完成维修改造日光温室7座，生产车间7个及配套卷扬机、蓄水池等。</t>
  </si>
  <si>
    <t>科技局</t>
  </si>
  <si>
    <t>硝池子、苏步井联合肉牛养殖场建设项目（少数民族）</t>
  </si>
  <si>
    <t>新建草料棚480㎡，场地硬化620㎡，水电配套设施等。</t>
  </si>
  <si>
    <t>硝池子、苏步井</t>
  </si>
  <si>
    <t>盐池县花马池镇长城村2024年冷库建设项目（少数民族）</t>
  </si>
  <si>
    <t>安装速冻库18㎡、冷冻库66㎡及地坪等配套设施。</t>
  </si>
  <si>
    <t>长城村</t>
  </si>
  <si>
    <t>盐池县高沙窝镇刘范坡滩羊养殖场建设项目（少数民族）</t>
  </si>
  <si>
    <t>新建滩羊养殖棚1座，建筑面积650平方米，室外场地硬化440平方米。</t>
  </si>
  <si>
    <t>高沙窝镇刘范坡村</t>
  </si>
  <si>
    <t>高沙窝镇</t>
  </si>
  <si>
    <t>盐池县王乐井乡刘四渠村肉牛养殖园区建设项目（少数民族）</t>
  </si>
  <si>
    <r>
      <rPr>
        <sz val="12"/>
        <rFont val="宋体"/>
        <charset val="134"/>
      </rPr>
      <t>新建牛棚</t>
    </r>
    <r>
      <rPr>
        <sz val="12"/>
        <rFont val="Times New Roman"/>
        <charset val="134"/>
      </rPr>
      <t>2</t>
    </r>
    <r>
      <rPr>
        <sz val="12"/>
        <rFont val="宋体"/>
        <charset val="134"/>
      </rPr>
      <t>栋总建筑面积共计</t>
    </r>
    <r>
      <rPr>
        <sz val="12"/>
        <rFont val="Times New Roman"/>
        <charset val="134"/>
      </rPr>
      <t>1469</t>
    </r>
    <r>
      <rPr>
        <sz val="12"/>
        <rFont val="宋体"/>
        <charset val="134"/>
      </rPr>
      <t>平方米</t>
    </r>
    <r>
      <rPr>
        <sz val="12"/>
        <rFont val="Times New Roman"/>
        <charset val="134"/>
      </rPr>
      <t>,</t>
    </r>
    <r>
      <rPr>
        <sz val="12"/>
        <rFont val="宋体"/>
        <charset val="134"/>
      </rPr>
      <t>其中</t>
    </r>
    <r>
      <rPr>
        <sz val="12"/>
        <rFont val="Times New Roman"/>
        <charset val="134"/>
      </rPr>
      <t>:5#</t>
    </r>
    <r>
      <rPr>
        <sz val="12"/>
        <rFont val="宋体"/>
        <charset val="134"/>
      </rPr>
      <t>牛棚</t>
    </r>
    <r>
      <rPr>
        <sz val="12"/>
        <rFont val="Times New Roman"/>
        <charset val="134"/>
      </rPr>
      <t>624</t>
    </r>
    <r>
      <rPr>
        <sz val="12"/>
        <rFont val="宋体"/>
        <charset val="134"/>
      </rPr>
      <t>平方米</t>
    </r>
    <r>
      <rPr>
        <sz val="12"/>
        <rFont val="Times New Roman"/>
        <charset val="134"/>
      </rPr>
      <t>,6#</t>
    </r>
    <r>
      <rPr>
        <sz val="12"/>
        <rFont val="宋体"/>
        <charset val="134"/>
      </rPr>
      <t>牛棚</t>
    </r>
    <r>
      <rPr>
        <sz val="12"/>
        <rFont val="Times New Roman"/>
        <charset val="134"/>
      </rPr>
      <t>845</t>
    </r>
    <r>
      <rPr>
        <sz val="12"/>
        <rFont val="宋体"/>
        <charset val="134"/>
      </rPr>
      <t>平方米</t>
    </r>
    <r>
      <rPr>
        <sz val="12"/>
        <rFont val="Times New Roman"/>
        <charset val="134"/>
      </rPr>
      <t>,</t>
    </r>
    <r>
      <rPr>
        <sz val="12"/>
        <rFont val="宋体"/>
        <charset val="134"/>
      </rPr>
      <t>轻钢结构。</t>
    </r>
  </si>
  <si>
    <t>刘四渠村</t>
  </si>
  <si>
    <t>王乐井乡</t>
  </si>
  <si>
    <t>冯记沟乡暴记春村滩鸡养殖场建设项目（少数民族）（中航油）</t>
  </si>
  <si>
    <r>
      <rPr>
        <sz val="12"/>
        <rFont val="宋体"/>
        <charset val="134"/>
      </rPr>
      <t>养殖场场区配套给水、给电工程，购置清运车</t>
    </r>
    <r>
      <rPr>
        <sz val="12"/>
        <rFont val="Times New Roman"/>
        <charset val="134"/>
      </rPr>
      <t>1</t>
    </r>
    <r>
      <rPr>
        <sz val="12"/>
        <rFont val="宋体"/>
        <charset val="134"/>
      </rPr>
      <t xml:space="preserve">辆。新建养殖滩鸡舍暖棚2座650平方米，凉棚390平方米。 </t>
    </r>
  </si>
  <si>
    <t>暴记春村</t>
  </si>
  <si>
    <t>冯记沟乡</t>
  </si>
  <si>
    <t>麻黄山乡2024年农特产品冷藏储备建设项目（少数民族）</t>
  </si>
  <si>
    <t>在麻黄山乡井滩子村、黄羊岭村、何新庄村各新建20吨冷库1座。</t>
  </si>
  <si>
    <t>井滩子村、黄羊岭村、何新庄村</t>
  </si>
  <si>
    <t>麻黄山乡</t>
  </si>
  <si>
    <t>新型农村集体经济发展项目-花马池镇佟记圈村</t>
  </si>
  <si>
    <r>
      <rPr>
        <sz val="12"/>
        <rFont val="宋体"/>
        <charset val="134"/>
      </rPr>
      <t>购买育肥牛</t>
    </r>
    <r>
      <rPr>
        <sz val="12"/>
        <rFont val="Times New Roman"/>
        <charset val="134"/>
      </rPr>
      <t>40</t>
    </r>
    <r>
      <rPr>
        <sz val="12"/>
        <rFont val="宋体"/>
        <charset val="134"/>
      </rPr>
      <t>头</t>
    </r>
    <r>
      <rPr>
        <sz val="12"/>
        <rFont val="Times New Roman"/>
        <charset val="134"/>
      </rPr>
      <t>64</t>
    </r>
    <r>
      <rPr>
        <sz val="12"/>
        <rFont val="宋体"/>
        <charset val="134"/>
      </rPr>
      <t>万元，剩余资金购买饲草料</t>
    </r>
    <r>
      <rPr>
        <sz val="12"/>
        <rFont val="Times New Roman"/>
        <charset val="134"/>
      </rPr>
      <t>260</t>
    </r>
    <r>
      <rPr>
        <sz val="12"/>
        <rFont val="宋体"/>
        <charset val="134"/>
      </rPr>
      <t>吨</t>
    </r>
    <r>
      <rPr>
        <sz val="12"/>
        <rFont val="Times New Roman"/>
        <charset val="134"/>
      </rPr>
      <t>36</t>
    </r>
    <r>
      <rPr>
        <sz val="12"/>
        <rFont val="宋体"/>
        <charset val="134"/>
      </rPr>
      <t>万元。</t>
    </r>
  </si>
  <si>
    <t>佟记圈村</t>
  </si>
  <si>
    <t>新型农村集体经济发展项目-花马池镇东塘村</t>
  </si>
  <si>
    <r>
      <rPr>
        <sz val="12"/>
        <rFont val="宋体"/>
        <charset val="134"/>
      </rPr>
      <t>购买滩羊</t>
    </r>
    <r>
      <rPr>
        <sz val="12"/>
        <rFont val="Times New Roman"/>
        <charset val="134"/>
      </rPr>
      <t>800</t>
    </r>
    <r>
      <rPr>
        <sz val="12"/>
        <rFont val="宋体"/>
        <charset val="134"/>
      </rPr>
      <t>只，预计每只</t>
    </r>
    <r>
      <rPr>
        <sz val="12"/>
        <rFont val="Times New Roman"/>
        <charset val="134"/>
      </rPr>
      <t>800</t>
    </r>
    <r>
      <rPr>
        <sz val="12"/>
        <rFont val="宋体"/>
        <charset val="134"/>
      </rPr>
      <t>元；剩余资金购买饲草料。</t>
    </r>
  </si>
  <si>
    <t>东塘村</t>
  </si>
  <si>
    <t>新型农村集体经济发展项目-花马池镇田记掌村</t>
  </si>
  <si>
    <r>
      <rPr>
        <sz val="12"/>
        <rFont val="宋体"/>
        <charset val="134"/>
      </rPr>
      <t>采取</t>
    </r>
    <r>
      <rPr>
        <sz val="12"/>
        <rFont val="Times New Roman"/>
        <charset val="134"/>
      </rPr>
      <t>“</t>
    </r>
    <r>
      <rPr>
        <sz val="12"/>
        <rFont val="宋体"/>
        <charset val="134"/>
      </rPr>
      <t>党支部</t>
    </r>
    <r>
      <rPr>
        <sz val="12"/>
        <rFont val="Times New Roman"/>
        <charset val="134"/>
      </rPr>
      <t>+</t>
    </r>
    <r>
      <rPr>
        <sz val="12"/>
        <rFont val="宋体"/>
        <charset val="134"/>
      </rPr>
      <t>合作社</t>
    </r>
    <r>
      <rPr>
        <sz val="12"/>
        <rFont val="Times New Roman"/>
        <charset val="134"/>
      </rPr>
      <t>+</t>
    </r>
    <r>
      <rPr>
        <sz val="12"/>
        <rFont val="宋体"/>
        <charset val="134"/>
      </rPr>
      <t>群众</t>
    </r>
    <r>
      <rPr>
        <sz val="12"/>
        <rFont val="Times New Roman"/>
        <charset val="134"/>
      </rPr>
      <t>+</t>
    </r>
    <r>
      <rPr>
        <sz val="12"/>
        <rFont val="宋体"/>
        <charset val="134"/>
      </rPr>
      <t>党员</t>
    </r>
    <r>
      <rPr>
        <sz val="12"/>
        <rFont val="Times New Roman"/>
        <charset val="134"/>
      </rPr>
      <t>”</t>
    </r>
    <r>
      <rPr>
        <sz val="12"/>
        <rFont val="宋体"/>
        <charset val="134"/>
      </rPr>
      <t>的模式</t>
    </r>
    <r>
      <rPr>
        <sz val="12"/>
        <rFont val="Times New Roman"/>
        <charset val="134"/>
      </rPr>
      <t>,</t>
    </r>
    <r>
      <rPr>
        <sz val="12"/>
        <rFont val="宋体"/>
        <charset val="134"/>
      </rPr>
      <t>土地托管种植玉米</t>
    </r>
    <r>
      <rPr>
        <sz val="12"/>
        <rFont val="Times New Roman"/>
        <charset val="134"/>
      </rPr>
      <t>2000</t>
    </r>
    <r>
      <rPr>
        <sz val="12"/>
        <rFont val="宋体"/>
        <charset val="134"/>
      </rPr>
      <t>亩，购买玉米种粒125件，预计</t>
    </r>
    <r>
      <rPr>
        <sz val="12"/>
        <rFont val="Times New Roman"/>
        <charset val="134"/>
      </rPr>
      <t>24.15</t>
    </r>
    <r>
      <rPr>
        <sz val="12"/>
        <rFont val="宋体"/>
        <charset val="134"/>
      </rPr>
      <t>万元；购买化肥407吨，预计</t>
    </r>
    <r>
      <rPr>
        <sz val="12"/>
        <rFont val="Times New Roman"/>
        <charset val="134"/>
      </rPr>
      <t>68.54</t>
    </r>
    <r>
      <rPr>
        <sz val="12"/>
        <rFont val="宋体"/>
        <charset val="134"/>
      </rPr>
      <t>万元；剩余资金购买农药及除草剂。</t>
    </r>
  </si>
  <si>
    <t>田记掌村</t>
  </si>
  <si>
    <t>新型农村集体经济发展项目-花马池镇皖记沟村</t>
  </si>
  <si>
    <t>皖记沟村</t>
  </si>
  <si>
    <t>新型农村集体经济发展项目-花马池镇四墩子村</t>
  </si>
  <si>
    <r>
      <rPr>
        <sz val="12"/>
        <rFont val="宋体"/>
        <charset val="134"/>
      </rPr>
      <t>购买滩羊800只；购买葡萄苗木</t>
    </r>
    <r>
      <rPr>
        <sz val="12"/>
        <rFont val="Times New Roman"/>
        <charset val="134"/>
      </rPr>
      <t>7500</t>
    </r>
    <r>
      <rPr>
        <sz val="12"/>
        <rFont val="宋体"/>
        <charset val="134"/>
      </rPr>
      <t>株</t>
    </r>
    <r>
      <rPr>
        <sz val="12"/>
        <rFont val="Times New Roman"/>
        <charset val="134"/>
      </rPr>
      <t>*12</t>
    </r>
    <r>
      <rPr>
        <sz val="12"/>
        <rFont val="宋体"/>
        <charset val="134"/>
      </rPr>
      <t>元，预计</t>
    </r>
    <r>
      <rPr>
        <sz val="12"/>
        <rFont val="Times New Roman"/>
        <charset val="134"/>
      </rPr>
      <t>9</t>
    </r>
    <r>
      <rPr>
        <sz val="12"/>
        <rFont val="宋体"/>
        <charset val="134"/>
      </rPr>
      <t>万元；剩余资金购买饲草料和化肥。</t>
    </r>
  </si>
  <si>
    <t>四墩子村</t>
  </si>
  <si>
    <t>新型农村集体经济发展项目-大水坑镇宋堡子村</t>
  </si>
  <si>
    <t>购买滩羊400只，羊棚粪便清除小型铲车1台；安装恒温饮水槽（含配套水电设施）；维修室内饲料槽、改造升级室外饲料槽及活动场围栏；购买饲草料。</t>
  </si>
  <si>
    <t>宋堡子村</t>
  </si>
  <si>
    <t>大水坑镇</t>
  </si>
  <si>
    <t>新型农村集体经济发展项目-惠安堡镇老盐池村</t>
  </si>
  <si>
    <r>
      <rPr>
        <sz val="12"/>
        <rFont val="宋体"/>
        <charset val="134"/>
      </rPr>
      <t>租赁荣源公司养殖大棚一座，购买</t>
    </r>
    <r>
      <rPr>
        <sz val="12"/>
        <rFont val="Times New Roman"/>
        <charset val="134"/>
      </rPr>
      <t>5</t>
    </r>
    <r>
      <rPr>
        <sz val="12"/>
        <rFont val="宋体"/>
        <charset val="134"/>
      </rPr>
      <t>月龄小肉牛</t>
    </r>
    <r>
      <rPr>
        <sz val="12"/>
        <rFont val="Times New Roman"/>
        <charset val="134"/>
      </rPr>
      <t>48</t>
    </r>
    <r>
      <rPr>
        <sz val="12"/>
        <rFont val="宋体"/>
        <charset val="134"/>
      </rPr>
      <t>头，购买饲草料</t>
    </r>
    <r>
      <rPr>
        <sz val="12"/>
        <rFont val="Times New Roman"/>
        <charset val="134"/>
      </rPr>
      <t>3.4</t>
    </r>
    <r>
      <rPr>
        <sz val="12"/>
        <rFont val="宋体"/>
        <charset val="134"/>
      </rPr>
      <t>万公斤；流转同源公司节水滴灌项目</t>
    </r>
    <r>
      <rPr>
        <sz val="12"/>
        <rFont val="Times New Roman"/>
        <charset val="134"/>
      </rPr>
      <t>650</t>
    </r>
    <r>
      <rPr>
        <sz val="12"/>
        <rFont val="宋体"/>
        <charset val="134"/>
      </rPr>
      <t>亩，种植青储玉米，进行机耕，购买种子、化肥、农药、支付水电等。</t>
    </r>
  </si>
  <si>
    <t>老盐池村</t>
  </si>
  <si>
    <t>惠安堡镇</t>
  </si>
  <si>
    <t>新型农村集体经济发展项目-王乐井乡郑家堡村</t>
  </si>
  <si>
    <t>购买滩羊1100只。</t>
  </si>
  <si>
    <t>郑家堡村</t>
  </si>
  <si>
    <t>新型农村集体经济发展项目-冯记沟乡回六庄村</t>
  </si>
  <si>
    <r>
      <rPr>
        <sz val="12"/>
        <rFont val="宋体"/>
        <charset val="134"/>
      </rPr>
      <t>新建滩鸡养殖大棚</t>
    </r>
    <r>
      <rPr>
        <sz val="12"/>
        <rFont val="Times New Roman"/>
        <charset val="134"/>
      </rPr>
      <t>420</t>
    </r>
    <r>
      <rPr>
        <sz val="12"/>
        <rFont val="宋体"/>
        <charset val="134"/>
      </rPr>
      <t>平方米，安装扑杀蚊虫灯</t>
    </r>
    <r>
      <rPr>
        <sz val="12"/>
        <rFont val="Times New Roman"/>
        <charset val="134"/>
      </rPr>
      <t>14</t>
    </r>
    <r>
      <rPr>
        <sz val="12"/>
        <rFont val="宋体"/>
        <charset val="134"/>
      </rPr>
      <t>盏并配套饲喂养殖设备</t>
    </r>
    <r>
      <rPr>
        <sz val="12"/>
        <rFont val="Times New Roman"/>
        <charset val="134"/>
      </rPr>
      <t>1</t>
    </r>
    <r>
      <rPr>
        <sz val="12"/>
        <rFont val="宋体"/>
        <charset val="134"/>
      </rPr>
      <t>套，新建生产用房</t>
    </r>
    <r>
      <rPr>
        <sz val="12"/>
        <rFont val="Times New Roman"/>
        <charset val="134"/>
      </rPr>
      <t>125.58</t>
    </r>
    <r>
      <rPr>
        <sz val="12"/>
        <rFont val="宋体"/>
        <charset val="134"/>
      </rPr>
      <t>平方米，购买鸡苗</t>
    </r>
    <r>
      <rPr>
        <sz val="12"/>
        <rFont val="Times New Roman"/>
        <charset val="134"/>
      </rPr>
      <t>2000</t>
    </r>
    <r>
      <rPr>
        <sz val="12"/>
        <rFont val="宋体"/>
        <charset val="134"/>
      </rPr>
      <t>羽；新增</t>
    </r>
    <r>
      <rPr>
        <sz val="12"/>
        <rFont val="Times New Roman"/>
        <charset val="134"/>
      </rPr>
      <t>50KVA</t>
    </r>
    <r>
      <rPr>
        <sz val="12"/>
        <rFont val="宋体"/>
        <charset val="134"/>
      </rPr>
      <t>变压器</t>
    </r>
    <r>
      <rPr>
        <sz val="12"/>
        <rFont val="Times New Roman"/>
        <charset val="134"/>
      </rPr>
      <t>1</t>
    </r>
    <r>
      <rPr>
        <sz val="12"/>
        <rFont val="宋体"/>
        <charset val="134"/>
      </rPr>
      <t>座，</t>
    </r>
    <r>
      <rPr>
        <sz val="12"/>
        <rFont val="Times New Roman"/>
        <charset val="134"/>
      </rPr>
      <t>10KV</t>
    </r>
    <r>
      <rPr>
        <sz val="12"/>
        <rFont val="宋体"/>
        <charset val="134"/>
      </rPr>
      <t>架空电缆</t>
    </r>
    <r>
      <rPr>
        <sz val="12"/>
        <rFont val="Times New Roman"/>
        <charset val="134"/>
      </rPr>
      <t>450</t>
    </r>
    <r>
      <rPr>
        <sz val="12"/>
        <rFont val="宋体"/>
        <charset val="134"/>
      </rPr>
      <t>米，低压地埋电缆</t>
    </r>
    <r>
      <rPr>
        <sz val="12"/>
        <rFont val="Times New Roman"/>
        <charset val="134"/>
      </rPr>
      <t>81.28</t>
    </r>
    <r>
      <rPr>
        <sz val="12"/>
        <rFont val="宋体"/>
        <charset val="134"/>
      </rPr>
      <t>米，给水管网</t>
    </r>
    <r>
      <rPr>
        <sz val="12"/>
        <rFont val="Times New Roman"/>
        <charset val="134"/>
      </rPr>
      <t>40</t>
    </r>
    <r>
      <rPr>
        <sz val="12"/>
        <rFont val="宋体"/>
        <charset val="134"/>
      </rPr>
      <t>米，彩钢板围墙</t>
    </r>
    <r>
      <rPr>
        <sz val="12"/>
        <rFont val="Times New Roman"/>
        <charset val="134"/>
      </rPr>
      <t>580</t>
    </r>
    <r>
      <rPr>
        <sz val="12"/>
        <rFont val="宋体"/>
        <charset val="134"/>
      </rPr>
      <t>米；购置脱毛设备</t>
    </r>
    <r>
      <rPr>
        <sz val="12"/>
        <rFont val="Times New Roman"/>
        <charset val="134"/>
      </rPr>
      <t>1</t>
    </r>
    <r>
      <rPr>
        <sz val="12"/>
        <rFont val="宋体"/>
        <charset val="134"/>
      </rPr>
      <t>套，消毒设备</t>
    </r>
    <r>
      <rPr>
        <sz val="12"/>
        <rFont val="Times New Roman"/>
        <charset val="134"/>
      </rPr>
      <t>1</t>
    </r>
    <r>
      <rPr>
        <sz val="12"/>
        <rFont val="宋体"/>
        <charset val="134"/>
      </rPr>
      <t>套。</t>
    </r>
  </si>
  <si>
    <t>回六庄村</t>
  </si>
  <si>
    <t>花马池镇北塘新村蔬菜分拣车间建设项目</t>
  </si>
  <si>
    <t>新建轻钢结构蔬菜分拣车间（夹砌块墙体）1000平方米、冷冻库100平方米、冷藏库100平方米，水电等设施配套。</t>
  </si>
  <si>
    <t>北塘新村</t>
  </si>
  <si>
    <t>盐池县高沙窝镇2024年温棚建设项目</t>
  </si>
  <si>
    <r>
      <rPr>
        <sz val="12"/>
        <rFont val="宋体"/>
        <charset val="134"/>
      </rPr>
      <t>为易地搬迁安置区建设种植温棚</t>
    </r>
    <r>
      <rPr>
        <sz val="12"/>
        <rFont val="Times New Roman"/>
        <charset val="134"/>
      </rPr>
      <t>2</t>
    </r>
    <r>
      <rPr>
        <sz val="12"/>
        <rFont val="宋体"/>
        <charset val="134"/>
      </rPr>
      <t>座，发展</t>
    </r>
    <r>
      <rPr>
        <sz val="12"/>
        <rFont val="Times New Roman"/>
        <charset val="134"/>
      </rPr>
      <t>“</t>
    </r>
    <r>
      <rPr>
        <sz val="12"/>
        <rFont val="宋体"/>
        <charset val="134"/>
      </rPr>
      <t>高沙窝西红柿</t>
    </r>
    <r>
      <rPr>
        <sz val="12"/>
        <rFont val="Times New Roman"/>
        <charset val="134"/>
      </rPr>
      <t>”</t>
    </r>
    <r>
      <rPr>
        <sz val="12"/>
        <rFont val="宋体"/>
        <charset val="134"/>
      </rPr>
      <t>等特色果菜种植业。</t>
    </r>
  </si>
  <si>
    <t>高沙窝镇西红柿产业融合发展示范园</t>
  </si>
  <si>
    <t>冯记沟乡冯记沟村设施农业建设项目</t>
  </si>
  <si>
    <t>新建大拱棚60座，新建200㎡果蔬保鲜库及分拣中心1座。</t>
  </si>
  <si>
    <t>冯记沟村</t>
  </si>
  <si>
    <t>花马池镇沟沿村羊肉加工车间及日光温室配套项目（乡村振兴）</t>
  </si>
  <si>
    <r>
      <rPr>
        <sz val="12"/>
        <rFont val="Times New Roman"/>
        <charset val="134"/>
      </rPr>
      <t>1.</t>
    </r>
    <r>
      <rPr>
        <sz val="12"/>
        <rFont val="宋体"/>
        <charset val="134"/>
      </rPr>
      <t>新建轻钢结构羊肉及副产品加工车间</t>
    </r>
    <r>
      <rPr>
        <sz val="12"/>
        <rFont val="Times New Roman"/>
        <charset val="134"/>
      </rPr>
      <t>1</t>
    </r>
    <r>
      <rPr>
        <sz val="12"/>
        <rFont val="宋体"/>
        <charset val="134"/>
      </rPr>
      <t>座及水电暖等配套设施；</t>
    </r>
    <r>
      <rPr>
        <sz val="12"/>
        <rFont val="Times New Roman"/>
        <charset val="134"/>
      </rPr>
      <t xml:space="preserve">
2.</t>
    </r>
    <r>
      <rPr>
        <sz val="12"/>
        <rFont val="宋体"/>
        <charset val="134"/>
      </rPr>
      <t>完善日光温室基础设施，温棚改水、配备设施等。</t>
    </r>
  </si>
  <si>
    <t>沟沿村</t>
  </si>
  <si>
    <t>花马池镇苏步井村村级农贸市场基础设施配套项目（乡村振兴）</t>
  </si>
  <si>
    <r>
      <rPr>
        <sz val="12"/>
        <rFont val="宋体"/>
        <charset val="134"/>
      </rPr>
      <t>改造提升农贸市场基础及配套设施：新建畜产品交易库房</t>
    </r>
    <r>
      <rPr>
        <sz val="12"/>
        <rFont val="Times New Roman"/>
        <charset val="134"/>
      </rPr>
      <t>200</t>
    </r>
    <r>
      <rPr>
        <sz val="12"/>
        <rFont val="宋体"/>
        <charset val="134"/>
      </rPr>
      <t>㎡；场地硬化</t>
    </r>
    <r>
      <rPr>
        <sz val="12"/>
        <rFont val="Times New Roman"/>
        <charset val="134"/>
      </rPr>
      <t>10474</t>
    </r>
    <r>
      <rPr>
        <sz val="12"/>
        <rFont val="宋体"/>
        <charset val="134"/>
      </rPr>
      <t>㎡；水电等基础设施配套。</t>
    </r>
  </si>
  <si>
    <t>苏步井村</t>
  </si>
  <si>
    <t>大水坑镇大水坑村农贸市场改造提升项目（壮大村集体经济）（乡村振兴）</t>
  </si>
  <si>
    <t>改建大水坑村农贸交易市场，包括新建两座交易大棚，共800平方米（含室内水、暖、电工程）。农贸市场新建面包砖铺装3100平方米，拆除原有面包砖铺装1900平方米并恢复面包砖铺装900平方米，新建停车场混凝土地面硬化3100平方米，新增道闸、电动伸缩门、挡车防撞护栏等，配套室外消防及排水工程。</t>
  </si>
  <si>
    <t>大水坑村</t>
  </si>
  <si>
    <t>大水坑镇新泉井村羊肉速冻分割项目（壮大村集体经济）（乡村振兴）（闽宁）</t>
  </si>
  <si>
    <t>配套机械设备，小型厢式冷藏运输车、座驾式四轮电动叉车、手推车、速冻间、冷冻库内货架等配套机械设备。新建滩羊肉储藏、配送车间1座1340平方米，配套100平方米冷冻库、70平方米速冻间、30平方米速冻间及相关设备；配套蒸发冷却设备平台及蓄水池1个。</t>
  </si>
  <si>
    <t>新泉井村</t>
  </si>
  <si>
    <t>大水坑镇马坊村羊肉速冻分割项目（壮大村集体经济）（乡村振兴）</t>
  </si>
  <si>
    <t>建设羊肉分割车间1394.25平米，分割车间内洁净装饰及设备工程，排酸库100平米及设备、分割流水线配套设备，-80°成品速冻柜，车间内生产加工设备（刀具、斧头、桌椅、圆盘锯、刀具清洁柜、消毒用具等）、直播间内配套柜子及桌椅设施，室外污水收集池等。</t>
  </si>
  <si>
    <t>马坊村</t>
  </si>
  <si>
    <t>惠安堡镇大坝村芦笋种植项目（乡村振兴）</t>
  </si>
  <si>
    <r>
      <rPr>
        <sz val="12"/>
        <rFont val="宋体"/>
        <charset val="134"/>
      </rPr>
      <t>投入衔接资金</t>
    </r>
    <r>
      <rPr>
        <sz val="12"/>
        <rFont val="Times New Roman"/>
        <charset val="134"/>
      </rPr>
      <t>75</t>
    </r>
    <r>
      <rPr>
        <sz val="12"/>
        <rFont val="宋体"/>
        <charset val="134"/>
      </rPr>
      <t>万元，对村集体经济</t>
    </r>
    <r>
      <rPr>
        <sz val="12"/>
        <rFont val="Times New Roman"/>
        <charset val="134"/>
      </rPr>
      <t>150</t>
    </r>
    <r>
      <rPr>
        <sz val="12"/>
        <rFont val="宋体"/>
        <charset val="134"/>
      </rPr>
      <t>亩进行节水滴灌改造并种植芦笋，发展壮大村集体经济。</t>
    </r>
  </si>
  <si>
    <t>大坝村</t>
  </si>
  <si>
    <t>惠安堡镇大坝村黄花菜特色产业发展项目（乡村振兴）</t>
  </si>
  <si>
    <r>
      <rPr>
        <sz val="12"/>
        <rFont val="Times New Roman"/>
        <charset val="134"/>
      </rPr>
      <t>1.</t>
    </r>
    <r>
      <rPr>
        <sz val="12"/>
        <rFont val="宋体"/>
        <charset val="134"/>
      </rPr>
      <t>完善村集体经济合作社黄花产业配套设施，购买黄花菜全自动包装机</t>
    </r>
    <r>
      <rPr>
        <sz val="12"/>
        <rFont val="Times New Roman"/>
        <charset val="134"/>
      </rPr>
      <t>1</t>
    </r>
    <r>
      <rPr>
        <sz val="12"/>
        <rFont val="宋体"/>
        <charset val="134"/>
      </rPr>
      <t>台；</t>
    </r>
    <r>
      <rPr>
        <sz val="12"/>
        <rFont val="Times New Roman"/>
        <charset val="134"/>
      </rPr>
      <t>2.</t>
    </r>
    <r>
      <rPr>
        <sz val="12"/>
        <rFont val="宋体"/>
        <charset val="134"/>
      </rPr>
      <t>购买贴标、喷码机一体机</t>
    </r>
    <r>
      <rPr>
        <sz val="12"/>
        <rFont val="Times New Roman"/>
        <charset val="134"/>
      </rPr>
      <t>1</t>
    </r>
    <r>
      <rPr>
        <sz val="12"/>
        <rFont val="宋体"/>
        <charset val="134"/>
      </rPr>
      <t>台</t>
    </r>
    <r>
      <rPr>
        <sz val="12"/>
        <rFont val="Times New Roman"/>
        <charset val="134"/>
      </rPr>
      <t>3</t>
    </r>
    <r>
      <rPr>
        <sz val="12"/>
        <rFont val="宋体"/>
        <charset val="134"/>
      </rPr>
      <t>、购买黄花菜鲜菜分盘机</t>
    </r>
    <r>
      <rPr>
        <sz val="12"/>
        <rFont val="Times New Roman"/>
        <charset val="134"/>
      </rPr>
      <t>2</t>
    </r>
    <r>
      <rPr>
        <sz val="12"/>
        <rFont val="宋体"/>
        <charset val="134"/>
      </rPr>
      <t>台，配置杀青房自动温控器</t>
    </r>
    <r>
      <rPr>
        <sz val="12"/>
        <rFont val="Times New Roman"/>
        <charset val="134"/>
      </rPr>
      <t>3</t>
    </r>
    <r>
      <rPr>
        <sz val="12"/>
        <rFont val="宋体"/>
        <charset val="134"/>
      </rPr>
      <t>套。</t>
    </r>
  </si>
  <si>
    <t>惠安堡镇杜记沟村黄花菜特色发展项目（乡村振兴）</t>
  </si>
  <si>
    <r>
      <rPr>
        <sz val="12"/>
        <rFont val="Times New Roman"/>
        <charset val="134"/>
      </rPr>
      <t>1.</t>
    </r>
    <r>
      <rPr>
        <sz val="12"/>
        <rFont val="宋体"/>
        <charset val="134"/>
      </rPr>
      <t>新建蒸房</t>
    </r>
    <r>
      <rPr>
        <sz val="12"/>
        <rFont val="Times New Roman"/>
        <charset val="134"/>
      </rPr>
      <t>5</t>
    </r>
    <r>
      <rPr>
        <sz val="12"/>
        <rFont val="宋体"/>
        <charset val="134"/>
      </rPr>
      <t>间</t>
    </r>
    <r>
      <rPr>
        <sz val="12"/>
        <rFont val="Times New Roman"/>
        <charset val="134"/>
      </rPr>
      <t>100</t>
    </r>
    <r>
      <rPr>
        <sz val="12"/>
        <rFont val="宋体"/>
        <charset val="134"/>
      </rPr>
      <t>平方米；</t>
    </r>
    <r>
      <rPr>
        <sz val="12"/>
        <rFont val="Times New Roman"/>
        <charset val="134"/>
      </rPr>
      <t>2.</t>
    </r>
    <r>
      <rPr>
        <sz val="12"/>
        <rFont val="宋体"/>
        <charset val="134"/>
      </rPr>
      <t>购买柴油叉车</t>
    </r>
    <r>
      <rPr>
        <sz val="12"/>
        <rFont val="Times New Roman"/>
        <charset val="134"/>
      </rPr>
      <t>1</t>
    </r>
    <r>
      <rPr>
        <sz val="12"/>
        <rFont val="宋体"/>
        <charset val="134"/>
      </rPr>
      <t>辆；</t>
    </r>
    <r>
      <rPr>
        <sz val="12"/>
        <rFont val="Times New Roman"/>
        <charset val="134"/>
      </rPr>
      <t>3.</t>
    </r>
    <r>
      <rPr>
        <sz val="12"/>
        <rFont val="宋体"/>
        <charset val="134"/>
      </rPr>
      <t>新建凉棚</t>
    </r>
    <r>
      <rPr>
        <sz val="12"/>
        <rFont val="Times New Roman"/>
        <charset val="134"/>
      </rPr>
      <t>1</t>
    </r>
    <r>
      <rPr>
        <sz val="12"/>
        <rFont val="宋体"/>
        <charset val="134"/>
      </rPr>
      <t>座</t>
    </r>
    <r>
      <rPr>
        <sz val="12"/>
        <rFont val="Times New Roman"/>
        <charset val="134"/>
      </rPr>
      <t>300</t>
    </r>
    <r>
      <rPr>
        <sz val="12"/>
        <rFont val="宋体"/>
        <charset val="134"/>
      </rPr>
      <t>平方米。</t>
    </r>
  </si>
  <si>
    <t>杜记沟村</t>
  </si>
  <si>
    <t>惠安堡镇杜记沟村芦笋种植项目（乡村振兴）</t>
  </si>
  <si>
    <r>
      <rPr>
        <sz val="12"/>
        <rFont val="宋体"/>
        <charset val="134"/>
      </rPr>
      <t>对</t>
    </r>
    <r>
      <rPr>
        <sz val="12"/>
        <rFont val="Times New Roman"/>
        <charset val="134"/>
      </rPr>
      <t>200</t>
    </r>
    <r>
      <rPr>
        <sz val="12"/>
        <rFont val="宋体"/>
        <charset val="134"/>
      </rPr>
      <t>亩村集体土地进行节水滴灌改造并种植芦笋，发展壮大村集体经济。</t>
    </r>
  </si>
  <si>
    <t>高沙窝镇南梁村活畜调储周转基地项目（乡村振兴）</t>
  </si>
  <si>
    <r>
      <rPr>
        <sz val="12"/>
        <rFont val="宋体"/>
        <charset val="134"/>
      </rPr>
      <t>新建活畜调储周转基地</t>
    </r>
    <r>
      <rPr>
        <sz val="12"/>
        <rFont val="Times New Roman"/>
        <charset val="134"/>
      </rPr>
      <t>1</t>
    </r>
    <r>
      <rPr>
        <sz val="12"/>
        <rFont val="宋体"/>
        <charset val="134"/>
      </rPr>
      <t>处，建设服务用房</t>
    </r>
    <r>
      <rPr>
        <sz val="12"/>
        <rFont val="Times New Roman"/>
        <charset val="134"/>
      </rPr>
      <t>295</t>
    </r>
    <r>
      <rPr>
        <sz val="12"/>
        <rFont val="宋体"/>
        <charset val="134"/>
      </rPr>
      <t>平米、大棚</t>
    </r>
    <r>
      <rPr>
        <sz val="12"/>
        <rFont val="Times New Roman"/>
        <charset val="134"/>
      </rPr>
      <t>2000</t>
    </r>
    <r>
      <rPr>
        <sz val="12"/>
        <rFont val="宋体"/>
        <charset val="134"/>
      </rPr>
      <t>平米等。</t>
    </r>
  </si>
  <si>
    <t>南梁村</t>
  </si>
  <si>
    <t>高沙窝镇二步坑村特色产业种植项目（乡村振兴）</t>
  </si>
  <si>
    <r>
      <rPr>
        <sz val="12"/>
        <rFont val="宋体"/>
        <charset val="134"/>
      </rPr>
      <t>新建拱棚</t>
    </r>
    <r>
      <rPr>
        <sz val="12"/>
        <rFont val="Times New Roman"/>
        <charset val="134"/>
      </rPr>
      <t>75</t>
    </r>
    <r>
      <rPr>
        <sz val="12"/>
        <rFont val="宋体"/>
        <charset val="134"/>
      </rPr>
      <t>座及配套设施设备。</t>
    </r>
  </si>
  <si>
    <t>二步坑村</t>
  </si>
  <si>
    <t>王乐井乡狼洞沟村生猪养殖园区建设项目（乡村振兴）</t>
  </si>
  <si>
    <r>
      <rPr>
        <sz val="12"/>
        <rFont val="宋体"/>
        <charset val="134"/>
      </rPr>
      <t>整合生猪养殖大户建设生猪养殖园区，实现村庄人畜分离提升村庄人居环境。项目占地约</t>
    </r>
    <r>
      <rPr>
        <sz val="12"/>
        <rFont val="Times New Roman"/>
        <charset val="134"/>
      </rPr>
      <t>47.25</t>
    </r>
    <r>
      <rPr>
        <sz val="12"/>
        <rFont val="宋体"/>
        <charset val="134"/>
      </rPr>
      <t>亩，新建养殖大棚</t>
    </r>
    <r>
      <rPr>
        <sz val="12"/>
        <rFont val="Times New Roman"/>
        <charset val="134"/>
      </rPr>
      <t>10</t>
    </r>
    <r>
      <rPr>
        <sz val="12"/>
        <rFont val="宋体"/>
        <charset val="134"/>
      </rPr>
      <t>座，建筑面积</t>
    </r>
    <r>
      <rPr>
        <sz val="12"/>
        <rFont val="Times New Roman"/>
        <charset val="134"/>
      </rPr>
      <t>4486.4</t>
    </r>
    <r>
      <rPr>
        <sz val="12"/>
        <rFont val="宋体"/>
        <charset val="134"/>
      </rPr>
      <t>平方米；生产用房及消毒室</t>
    </r>
    <r>
      <rPr>
        <sz val="12"/>
        <rFont val="Times New Roman"/>
        <charset val="134"/>
      </rPr>
      <t>1</t>
    </r>
    <r>
      <rPr>
        <sz val="12"/>
        <rFont val="宋体"/>
        <charset val="134"/>
      </rPr>
      <t>座，建筑面积</t>
    </r>
    <r>
      <rPr>
        <sz val="12"/>
        <rFont val="Times New Roman"/>
        <charset val="134"/>
      </rPr>
      <t>50.12</t>
    </r>
    <r>
      <rPr>
        <sz val="12"/>
        <rFont val="宋体"/>
        <charset val="134"/>
      </rPr>
      <t>平方米；物料库</t>
    </r>
    <r>
      <rPr>
        <sz val="12"/>
        <rFont val="Times New Roman"/>
        <charset val="134"/>
      </rPr>
      <t>1</t>
    </r>
    <r>
      <rPr>
        <sz val="12"/>
        <rFont val="宋体"/>
        <charset val="134"/>
      </rPr>
      <t>座，建筑面积</t>
    </r>
    <r>
      <rPr>
        <sz val="12"/>
        <rFont val="Times New Roman"/>
        <charset val="134"/>
      </rPr>
      <t>504.8</t>
    </r>
    <r>
      <rPr>
        <sz val="12"/>
        <rFont val="宋体"/>
        <charset val="134"/>
      </rPr>
      <t>平方米；化粪池</t>
    </r>
    <r>
      <rPr>
        <sz val="12"/>
        <rFont val="Times New Roman"/>
        <charset val="134"/>
      </rPr>
      <t>2</t>
    </r>
    <r>
      <rPr>
        <sz val="12"/>
        <rFont val="宋体"/>
        <charset val="134"/>
      </rPr>
      <t>座，收集池</t>
    </r>
    <r>
      <rPr>
        <sz val="12"/>
        <rFont val="Times New Roman"/>
        <charset val="134"/>
      </rPr>
      <t>1</t>
    </r>
    <r>
      <rPr>
        <sz val="12"/>
        <rFont val="宋体"/>
        <charset val="134"/>
      </rPr>
      <t>座，干湿分离机</t>
    </r>
    <r>
      <rPr>
        <sz val="12"/>
        <rFont val="Times New Roman"/>
        <charset val="134"/>
      </rPr>
      <t>1</t>
    </r>
    <r>
      <rPr>
        <sz val="12"/>
        <rFont val="宋体"/>
        <charset val="134"/>
      </rPr>
      <t>个。（整合供电部门资金，配套室外</t>
    </r>
    <r>
      <rPr>
        <sz val="12"/>
        <rFont val="Times New Roman"/>
        <charset val="134"/>
      </rPr>
      <t>10KV</t>
    </r>
    <r>
      <rPr>
        <sz val="12"/>
        <rFont val="宋体"/>
        <charset val="134"/>
      </rPr>
      <t>高压电缆长度</t>
    </r>
    <r>
      <rPr>
        <sz val="12"/>
        <rFont val="Times New Roman"/>
        <charset val="134"/>
      </rPr>
      <t>1200</t>
    </r>
    <r>
      <rPr>
        <sz val="12"/>
        <rFont val="宋体"/>
        <charset val="134"/>
      </rPr>
      <t>米，变压器（</t>
    </r>
    <r>
      <rPr>
        <sz val="12"/>
        <rFont val="Times New Roman"/>
        <charset val="134"/>
      </rPr>
      <t>500KVA</t>
    </r>
    <r>
      <rPr>
        <sz val="12"/>
        <rFont val="宋体"/>
        <charset val="134"/>
      </rPr>
      <t>）</t>
    </r>
    <r>
      <rPr>
        <sz val="12"/>
        <rFont val="Times New Roman"/>
        <charset val="134"/>
      </rPr>
      <t>1</t>
    </r>
    <r>
      <rPr>
        <sz val="12"/>
        <rFont val="宋体"/>
        <charset val="134"/>
      </rPr>
      <t>台，园区内低压电气工程）。</t>
    </r>
  </si>
  <si>
    <t>狼洞沟村</t>
  </si>
  <si>
    <t>青山乡青山村发展壮大村集体经济项目（乡村振兴）</t>
  </si>
  <si>
    <r>
      <rPr>
        <sz val="12"/>
        <rFont val="Times New Roman"/>
        <charset val="134"/>
      </rPr>
      <t>1.</t>
    </r>
    <r>
      <rPr>
        <sz val="12"/>
        <rFont val="宋体"/>
        <charset val="134"/>
      </rPr>
      <t>投入</t>
    </r>
    <r>
      <rPr>
        <sz val="12"/>
        <rFont val="Times New Roman"/>
        <charset val="134"/>
      </rPr>
      <t>300</t>
    </r>
    <r>
      <rPr>
        <sz val="12"/>
        <rFont val="宋体"/>
        <charset val="134"/>
      </rPr>
      <t>万元新建农副产品销售服务中心一处</t>
    </r>
    <r>
      <rPr>
        <sz val="12"/>
        <rFont val="Times New Roman"/>
        <charset val="134"/>
      </rPr>
      <t>600</t>
    </r>
    <r>
      <rPr>
        <sz val="12"/>
        <rFont val="宋体"/>
        <charset val="134"/>
      </rPr>
      <t>平米、地面硬化</t>
    </r>
    <r>
      <rPr>
        <sz val="12"/>
        <rFont val="Times New Roman"/>
        <charset val="134"/>
      </rPr>
      <t>4995</t>
    </r>
    <r>
      <rPr>
        <sz val="12"/>
        <rFont val="宋体"/>
        <charset val="134"/>
      </rPr>
      <t>平米。高效节水农田建设</t>
    </r>
    <r>
      <rPr>
        <sz val="12"/>
        <rFont val="Times New Roman"/>
        <charset val="134"/>
      </rPr>
      <t>546</t>
    </r>
    <r>
      <rPr>
        <sz val="12"/>
        <rFont val="宋体"/>
        <charset val="134"/>
      </rPr>
      <t>亩，田间电网改造</t>
    </r>
    <r>
      <rPr>
        <sz val="12"/>
        <rFont val="Times New Roman"/>
        <charset val="134"/>
      </rPr>
      <t>5000</t>
    </r>
    <r>
      <rPr>
        <sz val="12"/>
        <rFont val="宋体"/>
        <charset val="134"/>
      </rPr>
      <t>米、变压器</t>
    </r>
    <r>
      <rPr>
        <sz val="12"/>
        <rFont val="Times New Roman"/>
        <charset val="134"/>
      </rPr>
      <t>3</t>
    </r>
    <r>
      <rPr>
        <sz val="12"/>
        <rFont val="宋体"/>
        <charset val="134"/>
      </rPr>
      <t>台。</t>
    </r>
    <r>
      <rPr>
        <sz val="12"/>
        <rFont val="Times New Roman"/>
        <charset val="134"/>
      </rPr>
      <t xml:space="preserve">
2.</t>
    </r>
    <r>
      <rPr>
        <sz val="12"/>
        <rFont val="宋体"/>
        <charset val="134"/>
      </rPr>
      <t>投入</t>
    </r>
    <r>
      <rPr>
        <sz val="12"/>
        <rFont val="Times New Roman"/>
        <charset val="134"/>
      </rPr>
      <t>100</t>
    </r>
    <r>
      <rPr>
        <sz val="12"/>
        <rFont val="宋体"/>
        <charset val="134"/>
      </rPr>
      <t>万元村集体购买生产母牛</t>
    </r>
    <r>
      <rPr>
        <sz val="12"/>
        <rFont val="Times New Roman"/>
        <charset val="134"/>
      </rPr>
      <t>25</t>
    </r>
    <r>
      <rPr>
        <sz val="12"/>
        <rFont val="宋体"/>
        <charset val="134"/>
      </rPr>
      <t>头、新建青储池</t>
    </r>
    <r>
      <rPr>
        <sz val="12"/>
        <rFont val="Times New Roman"/>
        <charset val="134"/>
      </rPr>
      <t>1000</t>
    </r>
    <r>
      <rPr>
        <sz val="12"/>
        <rFont val="宋体"/>
        <charset val="134"/>
      </rPr>
      <t>㎡、购买饲草料</t>
    </r>
    <r>
      <rPr>
        <sz val="12"/>
        <rFont val="Times New Roman"/>
        <charset val="134"/>
      </rPr>
      <t>100</t>
    </r>
    <r>
      <rPr>
        <sz val="12"/>
        <rFont val="宋体"/>
        <charset val="134"/>
      </rPr>
      <t>余吨。</t>
    </r>
  </si>
  <si>
    <t>青山村</t>
  </si>
  <si>
    <t>青山乡</t>
  </si>
  <si>
    <t>青山乡月儿泉村发展壮大村集体经济项目（乡村振兴）</t>
  </si>
  <si>
    <r>
      <rPr>
        <sz val="12"/>
        <rFont val="宋体"/>
        <charset val="134"/>
      </rPr>
      <t>购买生产母牛</t>
    </r>
    <r>
      <rPr>
        <sz val="12"/>
        <rFont val="Times New Roman"/>
        <charset val="134"/>
      </rPr>
      <t>75</t>
    </r>
    <r>
      <rPr>
        <sz val="12"/>
        <rFont val="宋体"/>
        <charset val="134"/>
      </rPr>
      <t>头，购买饲草料</t>
    </r>
    <r>
      <rPr>
        <sz val="12"/>
        <rFont val="Times New Roman"/>
        <charset val="134"/>
      </rPr>
      <t>130</t>
    </r>
    <r>
      <rPr>
        <sz val="12"/>
        <rFont val="宋体"/>
        <charset val="134"/>
      </rPr>
      <t>余吨。</t>
    </r>
  </si>
  <si>
    <t>月儿泉村</t>
  </si>
  <si>
    <t>冯记沟乡丁记掌村村集体滴灌带加工厂提升项目（乡村振兴）</t>
  </si>
  <si>
    <r>
      <rPr>
        <sz val="12"/>
        <rFont val="宋体"/>
        <charset val="134"/>
      </rPr>
      <t>依托现有滴灌带生产厂，购置注塑机</t>
    </r>
    <r>
      <rPr>
        <sz val="12"/>
        <rFont val="Times New Roman"/>
        <charset val="134"/>
      </rPr>
      <t>1</t>
    </r>
    <r>
      <rPr>
        <sz val="12"/>
        <rFont val="宋体"/>
        <charset val="134"/>
      </rPr>
      <t>台（含模具</t>
    </r>
    <r>
      <rPr>
        <sz val="12"/>
        <rFont val="Times New Roman"/>
        <charset val="134"/>
      </rPr>
      <t>2</t>
    </r>
    <r>
      <rPr>
        <sz val="12"/>
        <rFont val="宋体"/>
        <charset val="134"/>
      </rPr>
      <t>套）、打包机</t>
    </r>
    <r>
      <rPr>
        <sz val="12"/>
        <rFont val="Times New Roman"/>
        <charset val="134"/>
      </rPr>
      <t>1</t>
    </r>
    <r>
      <rPr>
        <sz val="12"/>
        <rFont val="宋体"/>
        <charset val="134"/>
      </rPr>
      <t>台、</t>
    </r>
    <r>
      <rPr>
        <sz val="12"/>
        <rFont val="Times New Roman"/>
        <charset val="134"/>
      </rPr>
      <t>9</t>
    </r>
    <r>
      <rPr>
        <sz val="12"/>
        <rFont val="宋体"/>
        <charset val="134"/>
      </rPr>
      <t>米输送带</t>
    </r>
    <r>
      <rPr>
        <sz val="12"/>
        <rFont val="Times New Roman"/>
        <charset val="134"/>
      </rPr>
      <t>2</t>
    </r>
    <r>
      <rPr>
        <sz val="12"/>
        <rFont val="宋体"/>
        <charset val="134"/>
      </rPr>
      <t>台，购置原料聚乙烯</t>
    </r>
    <r>
      <rPr>
        <sz val="12"/>
        <rFont val="Times New Roman"/>
        <charset val="134"/>
      </rPr>
      <t>100</t>
    </r>
    <r>
      <rPr>
        <sz val="12"/>
        <rFont val="宋体"/>
        <charset val="134"/>
      </rPr>
      <t>吨。在原三道井泵站闲置生活区建设废旧滴灌带、农用残膜回收厂</t>
    </r>
    <r>
      <rPr>
        <sz val="12"/>
        <rFont val="Times New Roman"/>
        <charset val="134"/>
      </rPr>
      <t>1</t>
    </r>
    <r>
      <rPr>
        <sz val="12"/>
        <rFont val="宋体"/>
        <charset val="134"/>
      </rPr>
      <t>处，硬化场地</t>
    </r>
    <r>
      <rPr>
        <sz val="12"/>
        <rFont val="Times New Roman"/>
        <charset val="134"/>
      </rPr>
      <t>4463</t>
    </r>
    <r>
      <rPr>
        <sz val="12"/>
        <rFont val="宋体"/>
        <charset val="134"/>
      </rPr>
      <t>平方米，维修改造房屋</t>
    </r>
    <r>
      <rPr>
        <sz val="12"/>
        <rFont val="Times New Roman"/>
        <charset val="134"/>
      </rPr>
      <t>406</t>
    </r>
    <r>
      <rPr>
        <sz val="12"/>
        <rFont val="宋体"/>
        <charset val="134"/>
      </rPr>
      <t>平方米，配套空气能源热泵</t>
    </r>
    <r>
      <rPr>
        <sz val="12"/>
        <rFont val="Times New Roman"/>
        <charset val="134"/>
      </rPr>
      <t>2</t>
    </r>
    <r>
      <rPr>
        <sz val="12"/>
        <rFont val="宋体"/>
        <charset val="134"/>
      </rPr>
      <t>套。配套室外给排水及电气工程等。</t>
    </r>
  </si>
  <si>
    <t>丁记掌村</t>
  </si>
  <si>
    <t>冯记沟乡雨强村村集体玉米仓储烘干项目（乡村振兴）</t>
  </si>
  <si>
    <r>
      <rPr>
        <sz val="12"/>
        <rFont val="宋体"/>
        <charset val="134"/>
      </rPr>
      <t>购置安装玉米烘干塔</t>
    </r>
    <r>
      <rPr>
        <sz val="12"/>
        <rFont val="Times New Roman"/>
        <charset val="134"/>
      </rPr>
      <t>1</t>
    </r>
    <r>
      <rPr>
        <sz val="12"/>
        <rFont val="宋体"/>
        <charset val="134"/>
      </rPr>
      <t>套（</t>
    </r>
    <r>
      <rPr>
        <sz val="12"/>
        <rFont val="Times New Roman"/>
        <charset val="134"/>
      </rPr>
      <t>120</t>
    </r>
    <r>
      <rPr>
        <sz val="12"/>
        <rFont val="宋体"/>
        <charset val="134"/>
      </rPr>
      <t>吨</t>
    </r>
    <r>
      <rPr>
        <sz val="12"/>
        <rFont val="Times New Roman"/>
        <charset val="134"/>
      </rPr>
      <t>/</t>
    </r>
    <r>
      <rPr>
        <sz val="12"/>
        <rFont val="宋体"/>
        <charset val="134"/>
      </rPr>
      <t>天）、磅秤一套，购置玉米脱粒机</t>
    </r>
    <r>
      <rPr>
        <sz val="12"/>
        <rFont val="Times New Roman"/>
        <charset val="134"/>
      </rPr>
      <t>1</t>
    </r>
    <r>
      <rPr>
        <sz val="12"/>
        <rFont val="宋体"/>
        <charset val="134"/>
      </rPr>
      <t>台（</t>
    </r>
    <r>
      <rPr>
        <sz val="12"/>
        <rFont val="Times New Roman"/>
        <charset val="134"/>
      </rPr>
      <t>10</t>
    </r>
    <r>
      <rPr>
        <sz val="12"/>
        <rFont val="宋体"/>
        <charset val="134"/>
      </rPr>
      <t>吨</t>
    </r>
    <r>
      <rPr>
        <sz val="12"/>
        <rFont val="Times New Roman"/>
        <charset val="134"/>
      </rPr>
      <t>/</t>
    </r>
    <r>
      <rPr>
        <sz val="12"/>
        <rFont val="宋体"/>
        <charset val="134"/>
      </rPr>
      <t>小时）、多功能粉碎机</t>
    </r>
    <r>
      <rPr>
        <sz val="12"/>
        <rFont val="Times New Roman"/>
        <charset val="134"/>
      </rPr>
      <t>1</t>
    </r>
    <r>
      <rPr>
        <sz val="12"/>
        <rFont val="宋体"/>
        <charset val="134"/>
      </rPr>
      <t>台、封口机</t>
    </r>
    <r>
      <rPr>
        <sz val="12"/>
        <rFont val="Times New Roman"/>
        <charset val="134"/>
      </rPr>
      <t>1</t>
    </r>
    <r>
      <rPr>
        <sz val="12"/>
        <rFont val="宋体"/>
        <charset val="134"/>
      </rPr>
      <t>台及相关配套设备，建设玉米仓储库</t>
    </r>
    <r>
      <rPr>
        <sz val="12"/>
        <rFont val="Times New Roman"/>
        <charset val="134"/>
      </rPr>
      <t>1200</t>
    </r>
    <r>
      <rPr>
        <sz val="12"/>
        <rFont val="宋体"/>
        <charset val="134"/>
      </rPr>
      <t>平方米、场地平整</t>
    </r>
    <r>
      <rPr>
        <sz val="12"/>
        <rFont val="Times New Roman"/>
        <charset val="134"/>
      </rPr>
      <t>10000</t>
    </r>
    <r>
      <rPr>
        <sz val="12"/>
        <rFont val="宋体"/>
        <charset val="134"/>
      </rPr>
      <t>平方米，硬化场地</t>
    </r>
    <r>
      <rPr>
        <sz val="12"/>
        <rFont val="Times New Roman"/>
        <charset val="134"/>
      </rPr>
      <t>3000</t>
    </r>
    <r>
      <rPr>
        <sz val="12"/>
        <rFont val="宋体"/>
        <charset val="134"/>
      </rPr>
      <t>平方米。</t>
    </r>
  </si>
  <si>
    <t>雨强村</t>
  </si>
  <si>
    <t>冯记沟乡雨强村村集体生态牧场扩建项目（乡村振兴）</t>
  </si>
  <si>
    <t>新扩建滩羊养殖棚圈960平方米（120米*8米）。</t>
  </si>
  <si>
    <t>麻黄山乡麻黄山村培育壮大村集体经济项目（乡村振兴）</t>
  </si>
  <si>
    <r>
      <rPr>
        <sz val="12"/>
        <rFont val="宋体"/>
        <charset val="134"/>
      </rPr>
      <t>一是硬化农特产品展销场地</t>
    </r>
    <r>
      <rPr>
        <sz val="12"/>
        <rFont val="Times New Roman"/>
        <charset val="134"/>
      </rPr>
      <t>560</t>
    </r>
    <r>
      <rPr>
        <sz val="12"/>
        <rFont val="宋体"/>
        <charset val="134"/>
      </rPr>
      <t>平米，改造咸猪肉车间及农贸市场，配备电、安检等设备；二是采购大接杏、腌猪肉等包装、设计、统一定制及相关设施设备；三是采购黄贮打包机、小型旋耕机、残膜回收机、小型拖拉机、马铃薯收割机各</t>
    </r>
    <r>
      <rPr>
        <sz val="12"/>
        <rFont val="Times New Roman"/>
        <charset val="134"/>
      </rPr>
      <t>1</t>
    </r>
    <r>
      <rPr>
        <sz val="12"/>
        <rFont val="宋体"/>
        <charset val="134"/>
      </rPr>
      <t>台；四是实施</t>
    </r>
    <r>
      <rPr>
        <sz val="12"/>
        <rFont val="Times New Roman"/>
        <charset val="134"/>
      </rPr>
      <t>500</t>
    </r>
    <r>
      <rPr>
        <sz val="12"/>
        <rFont val="宋体"/>
        <charset val="134"/>
      </rPr>
      <t>亩马铃薯、糜谷新技术、新品种示范项目。</t>
    </r>
  </si>
  <si>
    <t>麻黄山村</t>
  </si>
  <si>
    <t>麻黄山乡何新庄村农文旅融合发展项目（乡村振兴）</t>
  </si>
  <si>
    <r>
      <rPr>
        <sz val="12"/>
        <rFont val="宋体"/>
        <charset val="134"/>
      </rPr>
      <t>一是改造工业旅游科普基地</t>
    </r>
    <r>
      <rPr>
        <sz val="12"/>
        <rFont val="Times New Roman"/>
        <charset val="134"/>
      </rPr>
      <t>1</t>
    </r>
    <r>
      <rPr>
        <sz val="12"/>
        <rFont val="宋体"/>
        <charset val="134"/>
      </rPr>
      <t>处；二是打造露天营地</t>
    </r>
    <r>
      <rPr>
        <sz val="12"/>
        <rFont val="Times New Roman"/>
        <charset val="134"/>
      </rPr>
      <t>2400</t>
    </r>
    <r>
      <rPr>
        <sz val="12"/>
        <rFont val="宋体"/>
        <charset val="134"/>
      </rPr>
      <t>平米，改善提升公共文化基础设施；三是提升特色民宿相关基础设施，特色农业展示区；四是新建采摘园门头，二十四节气、各类作物模型布设等，标识导视牌。</t>
    </r>
  </si>
  <si>
    <t>何新庄村</t>
  </si>
  <si>
    <t>2024年小额信贷贴息</t>
  </si>
  <si>
    <r>
      <rPr>
        <sz val="12"/>
        <rFont val="Times New Roman"/>
        <charset val="134"/>
      </rPr>
      <t>2024</t>
    </r>
    <r>
      <rPr>
        <sz val="12"/>
        <rFont val="宋体"/>
        <charset val="134"/>
      </rPr>
      <t>年全县脱贫户及监测对象（脱贫不稳定户、边缘易致贫户、突发严重困难户）脱贫人口小额信贷当年新增投放达到</t>
    </r>
    <r>
      <rPr>
        <sz val="12"/>
        <rFont val="Times New Roman"/>
        <charset val="134"/>
      </rPr>
      <t>2</t>
    </r>
    <r>
      <rPr>
        <sz val="12"/>
        <rFont val="宋体"/>
        <charset val="134"/>
      </rPr>
      <t>亿元，做到应贷尽贷。对整户</t>
    </r>
    <r>
      <rPr>
        <sz val="12"/>
        <rFont val="Times New Roman"/>
        <charset val="134"/>
      </rPr>
      <t>5</t>
    </r>
    <r>
      <rPr>
        <sz val="12"/>
        <rFont val="宋体"/>
        <charset val="134"/>
      </rPr>
      <t>万元以内脱贫人口小额信贷进行贴息（按</t>
    </r>
    <r>
      <rPr>
        <sz val="12"/>
        <rFont val="Times New Roman"/>
        <charset val="134"/>
      </rPr>
      <t>80%</t>
    </r>
    <r>
      <rPr>
        <sz val="12"/>
        <rFont val="宋体"/>
        <charset val="134"/>
      </rPr>
      <t>贴息）。</t>
    </r>
  </si>
  <si>
    <t>村集体经济贷款贴息</t>
  </si>
  <si>
    <t>减轻发展村集体经济项目贷款付息压力。为全县各行政村用于发展村集体经济项目贷款进行贴息。贷款用途必须坚持用于发展生产；贴息方式为每季度贴息；贴息利率按照贷款当月市场报价利率计息，低于贷款当月市场报价利率的按照实际利率计息。</t>
  </si>
  <si>
    <t>有关乡镇</t>
  </si>
  <si>
    <t>盐池县新经济产业园入园企业设备购置以奖代补项目（少数民族）</t>
  </si>
  <si>
    <t>对宁夏盐池县鑫海食品有限公司和宁夏隆锦香食品科技有限责任公司2家设备购置采取以奖代补的方式予以补助（原则上补助标准不超过设备购置总额的20%）。宁夏盐池县鑫海食品有限公司购置设备冷链设备及生产流水线一套，价值170万元，采取以奖代补的方式补助资金30万元；宁夏隆锦香食品科技有限责任公司购置牛羊油脂综合衍生100吨熬炼设备一套，价值385.3万元，采取以奖代补的方式补助资金70万元。</t>
  </si>
  <si>
    <t>盐池县工业
园区</t>
  </si>
  <si>
    <t>民族宗教事务局</t>
  </si>
  <si>
    <t>盐池县2024年盐碱生物产业（闽宁）</t>
  </si>
  <si>
    <t>支持盐池县盐碱生物产业发展。对新开发的盐碱生物适应性品类等进行补助；给予投入使用的螺旋藻养殖棚、育种棚等基础设施进行补助。</t>
  </si>
  <si>
    <t>花马池镇四墩子村设施农业基地建设项目（乡村振兴）（闽宁）</t>
  </si>
  <si>
    <t>新建日光温室4座。实施场地平整、换填土方，配套水电设施等。新建大拱棚2座，配套水电设施等。配套养殖园区水电设施。</t>
  </si>
  <si>
    <t>惠苑村肉牛养殖产业配套项目（闽宁）</t>
  </si>
  <si>
    <t>新建生产用房1座60.3平方米（含空气源热泵），现状堆粪场改造（棚体安装）2996平方米，硬化场地750平方米等；建设室外给排水工程，室外电气工程（含监控），现状化粪池安装变频泵1台（含电缆）；采购24立方双轴日粮机2台（小型）。</t>
  </si>
  <si>
    <t>惠苑村</t>
  </si>
  <si>
    <t>施记圈村日光温棚建设项目（闽宁）</t>
  </si>
  <si>
    <t>新建温棚6座（80米长*12米宽），配套电动卷棉被机12台（2台/座）、电动卷膜器12台（2台/座）等。</t>
  </si>
  <si>
    <t>施记圈村</t>
  </si>
  <si>
    <t>王乐井乡郑家堡村康庄子设施农业基础设施配套项目（乡村振兴）(闽宁）</t>
  </si>
  <si>
    <t>新建3万方蓄水池及防护栏460米（用于康庄子1400亩农田灌溉以及25座日光温室用水）；完善日光温室和大拱棚滴灌管线，新建1间40平方米泵房配套附属设施；增加“十里瓜廊”水渠盖板600米，硬化道路1340平方米、道牙90米；增加5座日光温室外保温，每座棚170平方米，共计850平方米，增加23道棚喷药管线和拉丝等；新建公厕1处。</t>
  </si>
  <si>
    <t>王乐井乡郑家堡村生态牧场改造维修项目（乡村振兴）(闽宁）</t>
  </si>
  <si>
    <t>扩建生态牧场草棚90平方米等；新增草棚四周铁皮围栏300平方米；改造食槽及相关设施设备；改造排水系统，新建排水边沟；硬化场区1000平方米（面包砖铺设）。</t>
  </si>
  <si>
    <t>王吾岔村日光温室和生态农业示范基地改造项目（闽宁）</t>
  </si>
  <si>
    <t>实施日光温室种植基地设施改造提升项目，增加暖风机、加压泵28套；改造15座日光温室施肥犁地机械入口门，做墙体外保温等，硬化园区道路450平方米，新建排水边沟470米。
实施生态农业循环经济科技示范基地改造提升项目，新建粪污收集隔离中转点1处、储液池1处，铺设沼液输送管1000米及配套设施，对原液池改造提升、加盖顶棚等，为平阳沟千亩示范区泵站配套水肥控制系统1套。</t>
  </si>
  <si>
    <t>王吾岔村</t>
  </si>
  <si>
    <t>营盘台村日光温室建设及拱棚改造项目（闽宁）</t>
  </si>
  <si>
    <t>1.新建日光温室3座（60米长*18米宽）及附属建设配套工程。                      
2.利用原有拱棚钢架搭设50座小拱棚（120米长*9米宽），购置压膜绳、压膜槽、钢丝、铁丝等，铺设供水管线1000米。                                
3.新建100立方米地下钢筋混凝土净化蓄水池；新建彩钢水泵房12平方米；新建1000立方米蓄水池；购买水泵、控制柜及清洁制水设备；购置504拖拉机1台、20马力翻斗车1台；配套水肥一体及室外供水、供电工程。</t>
  </si>
  <si>
    <t>营盘台村</t>
  </si>
  <si>
    <t>马儿庄村滩羊养殖及羊肉加工提升项目（闽宁）</t>
  </si>
  <si>
    <t>1.新建饲料加工厂轻钢结构饲料库1座500平方米，建设村集体滩羊生态牧场围栏450米等。
2.购置滩羊肉集散中心羊肉分割包装设备（全自动锯骨机1台、拉伸膜包装机1台、滚动真空包装机1台、隧道热缩机1台、金属检测仪1台），冷库储肉钢货架60个等。</t>
  </si>
  <si>
    <t>马儿庄村</t>
  </si>
  <si>
    <t>唐平庄等村产业发展建设项目（闽宁）</t>
  </si>
  <si>
    <t>在唐平庄村新建温棚1座（100平方米）、蓄水池1座（100立方米），改造农事体验田30亩、改造滩羊养殖场1处（干草棚168平方米及配套附属设施等）；在井滩子、黄羊岭等7个大接杏集中示范区新建软体蓄水池200个（10~20立方米不等）。</t>
  </si>
  <si>
    <t>唐平庄村</t>
  </si>
  <si>
    <t>佟记圈村、芨芨沟村肉牛跨村联营养殖项目（中航油）</t>
  </si>
  <si>
    <t>在佟记圈村养殖园区安装用水、采暖等配套设施设备，购买育肥牛60头，购买玉米、青贮等饲草料。                                                                  
在芨芨沟村购买育肥牛15头，购买玉米、青贮等饲草料。</t>
  </si>
  <si>
    <t>佟记圈村、芨芨沟村</t>
  </si>
  <si>
    <t>东风村柠丰饲草料生产加工项目（中航油）</t>
  </si>
  <si>
    <t>新建简易彩钢棚100平方米，安装脉冲除尘器、提升机、入料锥斗等设备30套，改造厂房，安装改造电路气路等，购买化验设备。</t>
  </si>
  <si>
    <t>东风村</t>
  </si>
  <si>
    <t>大坝村黄花菜特色产业配套项目（中航油）</t>
  </si>
  <si>
    <t>新建遮雨棚1000平方米，新建锅炉房1座50平方米等相关配套设施。</t>
  </si>
  <si>
    <t>高沙窝村新建育苗棚项目（中航油）</t>
  </si>
  <si>
    <t>建设01#育苗温室1座（82.8米*15米），配套移动苗床、移动喷灌系统、全自动穴盘播种机、打药机、恒温系统等育苗设备，实施室外附属工程、室外给水及电气工程。</t>
  </si>
  <si>
    <t>高沙窝村</t>
  </si>
  <si>
    <t>方山村育苗棚改造建设项目（中航油）</t>
  </si>
  <si>
    <t>对现有2座简易育苗棚更换新型保温被3200平方米，增设墙面隔热保温被600平方米，更换温室棚膜15丝PO膜3200平方米，安装水循环太阳能集散热系统2套，增设温室前圈梁外侧防寒沟186米。</t>
  </si>
  <si>
    <t>方山村</t>
  </si>
  <si>
    <t>后洼村肉牛跨村联营养殖项目（中航油）</t>
  </si>
  <si>
    <t>用于购买TMR日料机1台、电动撒料车1辆、肉牛45头及饲草料，改造肉牛养殖场基础设施。</t>
  </si>
  <si>
    <t>后洼村</t>
  </si>
  <si>
    <t>农特产品展销及消费帮扶项目（闽宁）（中航油）</t>
  </si>
  <si>
    <t>组织盐池滩羊肉、黄花菜、枸杞、香瓜等农特产品参加国资委和地方政府举办的各类乡村振兴展示展销及专场推介活动。帮助盐池县农业企业提升品牌价值，对县内滩羊、小杂粮企业改造提升生产加工设施设备或新购置加工设施设备及包装箱等给予一定补助。</t>
  </si>
  <si>
    <t>相关地区</t>
  </si>
  <si>
    <t>二</t>
  </si>
  <si>
    <t>基础设施建设（53个）</t>
  </si>
  <si>
    <t>盐池县2024年冯记沟乡汪水塘村宋新庄现代高效节水农业项目</t>
  </si>
  <si>
    <t>改造提升灌溉面积3394亩，新建溶肥储肥房1座，改造田间地下管道，配套各类建筑物，自动化信息化建设等。</t>
  </si>
  <si>
    <t>冯记沟乡汪水塘村</t>
  </si>
  <si>
    <t>盐池县2024年惠安堡镇狼布掌村现代高效节水农业项目</t>
  </si>
  <si>
    <t>建设高效节水灌溉面积5500亩，新建溶肥储肥房2座，铺设田间地下管道，配套各类建筑物等。</t>
  </si>
  <si>
    <t>惠安堡镇狼布掌村</t>
  </si>
  <si>
    <t>盐池县2024年惠安堡镇大坝村现代高效节水农业项目</t>
  </si>
  <si>
    <t>建设高标准农田面积 7700亩，新建泵站及蓄水池，铺设地下管道，配套各类建筑物。</t>
  </si>
  <si>
    <t>惠安堡镇大坝村</t>
  </si>
  <si>
    <t>盐池县2024年巩固拓展脱贫攻坚成果同乡村振兴有效衔接—节水改造项目</t>
  </si>
  <si>
    <t>完成节水改造3800亩</t>
  </si>
  <si>
    <t>高沙窝镇、冯记沟、青山、王乐井乡</t>
  </si>
  <si>
    <r>
      <rPr>
        <sz val="12"/>
        <rFont val="宋体"/>
        <charset val="134"/>
      </rPr>
      <t>盐池县</t>
    </r>
    <r>
      <rPr>
        <sz val="12"/>
        <rFont val="Times New Roman"/>
        <charset val="134"/>
      </rPr>
      <t>2024</t>
    </r>
    <r>
      <rPr>
        <sz val="12"/>
        <rFont val="宋体"/>
        <charset val="134"/>
      </rPr>
      <t>年农村人居环境整治提升项目</t>
    </r>
  </si>
  <si>
    <r>
      <rPr>
        <sz val="12"/>
        <rFont val="宋体"/>
        <charset val="134"/>
      </rPr>
      <t>以</t>
    </r>
    <r>
      <rPr>
        <sz val="12"/>
        <rFont val="Times New Roman"/>
        <charset val="134"/>
      </rPr>
      <t>“</t>
    </r>
    <r>
      <rPr>
        <sz val="12"/>
        <rFont val="宋体"/>
        <charset val="134"/>
      </rPr>
      <t>五清一绿一改</t>
    </r>
    <r>
      <rPr>
        <sz val="12"/>
        <rFont val="Times New Roman"/>
        <charset val="134"/>
      </rPr>
      <t>”</t>
    </r>
    <r>
      <rPr>
        <sz val="12"/>
        <rFont val="宋体"/>
        <charset val="134"/>
      </rPr>
      <t>为主要内容，持续巩固深化村庄清洁行动成果，突出清理死角盲区，推进村庄清洁由</t>
    </r>
    <r>
      <rPr>
        <sz val="12"/>
        <rFont val="Times New Roman"/>
        <charset val="134"/>
      </rPr>
      <t>“</t>
    </r>
    <r>
      <rPr>
        <sz val="12"/>
        <rFont val="宋体"/>
        <charset val="134"/>
      </rPr>
      <t>清脏</t>
    </r>
    <r>
      <rPr>
        <sz val="12"/>
        <rFont val="Times New Roman"/>
        <charset val="134"/>
      </rPr>
      <t>”</t>
    </r>
    <r>
      <rPr>
        <sz val="12"/>
        <rFont val="宋体"/>
        <charset val="134"/>
      </rPr>
      <t>向</t>
    </r>
    <r>
      <rPr>
        <sz val="12"/>
        <rFont val="Times New Roman"/>
        <charset val="134"/>
      </rPr>
      <t>“</t>
    </r>
    <r>
      <rPr>
        <sz val="12"/>
        <rFont val="宋体"/>
        <charset val="134"/>
      </rPr>
      <t>治乱</t>
    </r>
    <r>
      <rPr>
        <sz val="12"/>
        <rFont val="Times New Roman"/>
        <charset val="134"/>
      </rPr>
      <t>”</t>
    </r>
    <r>
      <rPr>
        <sz val="12"/>
        <rFont val="宋体"/>
        <charset val="134"/>
      </rPr>
      <t>拓展，由村庄面上清洁向屋内庭院、村庄周边拓展。（包括城关周边环境整治</t>
    </r>
    <r>
      <rPr>
        <sz val="12"/>
        <rFont val="Times New Roman"/>
        <charset val="134"/>
      </rPr>
      <t>50</t>
    </r>
    <r>
      <rPr>
        <sz val="12"/>
        <rFont val="宋体"/>
        <charset val="134"/>
      </rPr>
      <t>万元）。</t>
    </r>
  </si>
  <si>
    <t>盐池县2024年村道硬化工程 （公里）</t>
  </si>
  <si>
    <t>完成涉湖村（哈巴湖缓冲、实验区）村道硬化25公里、县内查漏补缺10公里</t>
  </si>
  <si>
    <t>盐池县农村公路三年提升工程（公里）</t>
  </si>
  <si>
    <t>对我县管养青涝线、高芨线、柳北线（B）、王牛线、老盐池村道、柳李线等51条农村公路共计300公里实施改造提升，对沥青路面旧路横缝采用热沥青灌缝处治，沉陷路段挖除旧路水稳重新摊铺，铺筑4cmAC-13C沥青混凝土；水泥路面板面破碎路段挖除旧板面，铺筑18cm水泥稳定砂砾（掺20%碎石）+4cmAC-13C沥青混凝土。</t>
  </si>
  <si>
    <t>公路段</t>
  </si>
  <si>
    <t>2024年盐池县农村公路危旧桥梁改造项目</t>
  </si>
  <si>
    <t>将原桥拆除新建，新建桥梁采用预应力混凝土空心板，桥梁全长22.0m，桥梁宽度采用9.5m，下部结构采用柱式台，基础为钻孔灌注桩基础，并对上下游沟岸进行防护。</t>
  </si>
  <si>
    <t>惠安堡南梁滩羊屠宰场延伸路硬化工程</t>
  </si>
  <si>
    <t>完成惠安堡南梁滩羊屠宰场连接道路硬化1公里（三级油路）。</t>
  </si>
  <si>
    <t>王乐井乡郑记堡子村生产路硬化工程（公里）</t>
  </si>
  <si>
    <t>完成王乐井乡郑记堡子村生产路硬化3.5公里。</t>
  </si>
  <si>
    <t>盐池县2024年农村人饮改造提升工程</t>
  </si>
  <si>
    <t>新建加压泵站2座，改造加压泵9座，新建蓄水池1座，维修改造蓄水池1座，提升改造各类管线58.4km，补充入户180户。</t>
  </si>
  <si>
    <t>水务局</t>
  </si>
  <si>
    <t>盐池县德胜墩水资源综合利用工程（二期）项目</t>
  </si>
  <si>
    <t>1.水源工程。新建压力管线长 4.36公里；配套分水阀井、电磁流量计井、放空检修阀井、排气补气阀井、穿路顶管等管线建筑物17座；2.首部工程。新建5000方蓄水池1座；新建泵站1座；3.田间工程。铺设PVC-U管长92.8公里；铺设PE管长8.2公里；铺设毛管 2089.7公里。新建管道建筑物1304座；4.自动化配套工程。配套首部工程泵站自动化监控系统，分水口、田间自动化系统。</t>
  </si>
  <si>
    <t>盐池县扬黄灌区三道井干渠砌护改造工程项目</t>
  </si>
  <si>
    <t>完成三道井干渠现状砌护破损严重的渠段进行防渗砌护改造，改造总长9.61km；配套建筑物14座。</t>
  </si>
  <si>
    <t>宁夏盐池县2024年重点山洪沟治理项目-吴忠市盐池县长山子山洪沟治理工程项目</t>
  </si>
  <si>
    <t>新建导洪堤30m；新建导洪沟道0.33km，采用浆砌石结构全断面砌护；清淤（开挖）疏浚长山子沟道共1条，治理沟道总长1.03km，采用格宾石笼砌护，单侧砌护总长度为1.78km；新建生产桥1座，新建过水路面3座，新建陡坡3座。</t>
  </si>
  <si>
    <t>苦水河(盐池县沙坡子段)治理工程项目</t>
  </si>
  <si>
    <t>苦水河重点段堤防护岸加固等，治理河长4公里。</t>
  </si>
  <si>
    <t>盐池县大水坑镇大水坑村育才路排水改造提升工程</t>
  </si>
  <si>
    <t>盐池县大水坑镇大水坑村巷道（育才路）道路新建、排水管网建设1157.07米。</t>
  </si>
  <si>
    <t>王乐井牛记圈生态牧场蓄水池及配套电力项目</t>
  </si>
  <si>
    <t>新建50方蓄水池一座，安装250千瓦变压器一台</t>
  </si>
  <si>
    <t>牛记圈村</t>
  </si>
  <si>
    <t>王乐井乡灌溉调蓄蓄水池加固工程项目</t>
  </si>
  <si>
    <t>1.对王吾岔村平阳沟3万方蓄水池加固改造，2.对孙家楼村大阳沟5万方蓄水池加固改造；3.对王乐井村西沟5万方蓄水池加固改造。</t>
  </si>
  <si>
    <t>冯记沟乡马儿庄村村庄排水项目</t>
  </si>
  <si>
    <t>计划投入150万元，新建排水边沟1118米，安装沉泥井(带井盖)6座;新建DN600混凝土管170米;拆除及恢复沥青混凝土面层40.3平方米，拆除及恢复道牙710米，更换开口路缘石20米，修复现状破损沥青路面450平方米，修复拆除破损的混凝土路面120平方米，修复拆除破损的透水砖面层340平方米;拆除透水砖铺装884平方米，拆除混凝土硬化312平方米，拆除成品车档杆60个。</t>
  </si>
  <si>
    <t>冯记沟乡平台村</t>
  </si>
  <si>
    <t>盐池县花马池镇郭记沟村设施农业基础设施配套以工代赈项目</t>
  </si>
  <si>
    <r>
      <rPr>
        <sz val="12"/>
        <rFont val="Times New Roman"/>
        <charset val="134"/>
      </rPr>
      <t>1.</t>
    </r>
    <r>
      <rPr>
        <sz val="12"/>
        <rFont val="宋体"/>
        <charset val="134"/>
      </rPr>
      <t>完成新建晾晒大棚</t>
    </r>
    <r>
      <rPr>
        <sz val="12"/>
        <rFont val="Times New Roman"/>
        <charset val="134"/>
      </rPr>
      <t>900</t>
    </r>
    <r>
      <rPr>
        <sz val="12"/>
        <rFont val="宋体"/>
        <charset val="134"/>
      </rPr>
      <t>平方米、晾晒场硬化</t>
    </r>
    <r>
      <rPr>
        <sz val="12"/>
        <rFont val="Times New Roman"/>
        <charset val="134"/>
      </rPr>
      <t>6000</t>
    </r>
    <r>
      <rPr>
        <sz val="12"/>
        <rFont val="宋体"/>
        <charset val="134"/>
      </rPr>
      <t>平方米、道路硬化</t>
    </r>
    <r>
      <rPr>
        <sz val="12"/>
        <rFont val="Times New Roman"/>
        <charset val="134"/>
      </rPr>
      <t>2.1</t>
    </r>
    <r>
      <rPr>
        <sz val="12"/>
        <rFont val="宋体"/>
        <charset val="134"/>
      </rPr>
      <t>千米，新建门房</t>
    </r>
    <r>
      <rPr>
        <sz val="12"/>
        <rFont val="Times New Roman"/>
        <charset val="134"/>
      </rPr>
      <t>100</t>
    </r>
    <r>
      <rPr>
        <sz val="12"/>
        <rFont val="宋体"/>
        <charset val="134"/>
      </rPr>
      <t>平方米及水电配套工程。</t>
    </r>
    <r>
      <rPr>
        <sz val="12"/>
        <rFont val="Times New Roman"/>
        <charset val="134"/>
      </rPr>
      <t>2.</t>
    </r>
    <r>
      <rPr>
        <sz val="12"/>
        <rFont val="宋体"/>
        <charset val="134"/>
      </rPr>
      <t>购置玉米烘干塔</t>
    </r>
    <r>
      <rPr>
        <sz val="12"/>
        <rFont val="Times New Roman"/>
        <charset val="134"/>
      </rPr>
      <t>1</t>
    </r>
    <r>
      <rPr>
        <sz val="12"/>
        <rFont val="宋体"/>
        <charset val="134"/>
      </rPr>
      <t>台、监控设备一套、电子磅秤</t>
    </r>
    <r>
      <rPr>
        <sz val="12"/>
        <rFont val="Times New Roman"/>
        <charset val="134"/>
      </rPr>
      <t>1</t>
    </r>
    <r>
      <rPr>
        <sz val="12"/>
        <rFont val="宋体"/>
        <charset val="134"/>
      </rPr>
      <t>台。</t>
    </r>
  </si>
  <si>
    <t>郭记沟村</t>
  </si>
  <si>
    <t>盐池县大水坑镇大水坑村基础设施改造提升以工代赈项目</t>
  </si>
  <si>
    <r>
      <rPr>
        <sz val="12"/>
        <rFont val="Times New Roman"/>
        <charset val="134"/>
      </rPr>
      <t>1.</t>
    </r>
    <r>
      <rPr>
        <sz val="12"/>
        <rFont val="宋体"/>
        <charset val="134"/>
      </rPr>
      <t>完成友谊路</t>
    </r>
    <r>
      <rPr>
        <sz val="12"/>
        <rFont val="Times New Roman"/>
        <charset val="134"/>
      </rPr>
      <t>-</t>
    </r>
    <r>
      <rPr>
        <sz val="12"/>
        <rFont val="宋体"/>
        <charset val="134"/>
      </rPr>
      <t>裕民路硬化及配套工程（</t>
    </r>
    <r>
      <rPr>
        <sz val="12"/>
        <rFont val="Times New Roman"/>
        <charset val="134"/>
      </rPr>
      <t>434m</t>
    </r>
    <r>
      <rPr>
        <sz val="12"/>
        <rFont val="宋体"/>
        <charset val="134"/>
      </rPr>
      <t>）；</t>
    </r>
    <r>
      <rPr>
        <sz val="12"/>
        <rFont val="Times New Roman"/>
        <charset val="134"/>
      </rPr>
      <t>2.</t>
    </r>
    <r>
      <rPr>
        <sz val="12"/>
        <rFont val="宋体"/>
        <charset val="134"/>
      </rPr>
      <t>完成长庆路</t>
    </r>
    <r>
      <rPr>
        <sz val="12"/>
        <rFont val="Times New Roman"/>
        <charset val="134"/>
      </rPr>
      <t>-</t>
    </r>
    <r>
      <rPr>
        <sz val="12"/>
        <rFont val="宋体"/>
        <charset val="134"/>
      </rPr>
      <t>友谊路硬化及配套工程（沥青路面</t>
    </r>
    <r>
      <rPr>
        <sz val="12"/>
        <rFont val="Times New Roman"/>
        <charset val="134"/>
      </rPr>
      <t>947m</t>
    </r>
    <r>
      <rPr>
        <sz val="12"/>
        <rFont val="宋体"/>
        <charset val="134"/>
      </rPr>
      <t>）。</t>
    </r>
  </si>
  <si>
    <t>青山乡雷记沟红色旅游建设项目（少数民族）</t>
  </si>
  <si>
    <t>新建窑洞4孔，新建沥青道路1528平方米，地面硬化773平方米，新建排水设施1项。</t>
  </si>
  <si>
    <t>花马池镇长城村2024年美丽村庄建设项目（乡村振兴）</t>
  </si>
  <si>
    <r>
      <rPr>
        <sz val="12"/>
        <rFont val="宋体"/>
        <charset val="134"/>
      </rPr>
      <t>深井清除残垣断壁</t>
    </r>
    <r>
      <rPr>
        <sz val="12"/>
        <rFont val="Times New Roman"/>
        <charset val="134"/>
      </rPr>
      <t>50</t>
    </r>
    <r>
      <rPr>
        <sz val="12"/>
        <rFont val="宋体"/>
        <charset val="134"/>
      </rPr>
      <t>处、乱堆乱放</t>
    </r>
    <r>
      <rPr>
        <sz val="12"/>
        <rFont val="Times New Roman"/>
        <charset val="134"/>
      </rPr>
      <t>100</t>
    </r>
    <r>
      <rPr>
        <sz val="12"/>
        <rFont val="宋体"/>
        <charset val="134"/>
      </rPr>
      <t>处，雇用铲车</t>
    </r>
    <r>
      <rPr>
        <sz val="12"/>
        <rFont val="Times New Roman"/>
        <charset val="134"/>
      </rPr>
      <t>100</t>
    </r>
    <r>
      <rPr>
        <sz val="12"/>
        <rFont val="宋体"/>
        <charset val="134"/>
      </rPr>
      <t>小时、人工</t>
    </r>
    <r>
      <rPr>
        <sz val="12"/>
        <rFont val="Times New Roman"/>
        <charset val="134"/>
      </rPr>
      <t>300</t>
    </r>
    <r>
      <rPr>
        <sz val="12"/>
        <rFont val="宋体"/>
        <charset val="134"/>
      </rPr>
      <t>人次，村庄巷道两侧硬化</t>
    </r>
    <r>
      <rPr>
        <sz val="12"/>
        <rFont val="Times New Roman"/>
        <charset val="134"/>
      </rPr>
      <t>2400</t>
    </r>
    <r>
      <rPr>
        <sz val="12"/>
        <rFont val="宋体"/>
        <charset val="134"/>
      </rPr>
      <t>㎡等美丽村庄建设项目。</t>
    </r>
  </si>
  <si>
    <t>花马池镇苏步井村人居环境整治项目（乡村振兴）</t>
  </si>
  <si>
    <r>
      <rPr>
        <sz val="12"/>
        <rFont val="宋体"/>
        <charset val="134"/>
      </rPr>
      <t>完成巷道两侧硬化</t>
    </r>
    <r>
      <rPr>
        <sz val="12"/>
        <rFont val="Times New Roman"/>
        <charset val="134"/>
      </rPr>
      <t>6910</t>
    </r>
    <r>
      <rPr>
        <sz val="12"/>
        <rFont val="宋体"/>
        <charset val="134"/>
      </rPr>
      <t>㎡，购置垃圾桶</t>
    </r>
    <r>
      <rPr>
        <sz val="12"/>
        <rFont val="Times New Roman"/>
        <charset val="134"/>
      </rPr>
      <t>70</t>
    </r>
    <r>
      <rPr>
        <sz val="12"/>
        <rFont val="宋体"/>
        <charset val="134"/>
      </rPr>
      <t>个，清除残垣断壁</t>
    </r>
    <r>
      <rPr>
        <sz val="12"/>
        <rFont val="Times New Roman"/>
        <charset val="134"/>
      </rPr>
      <t>10</t>
    </r>
    <r>
      <rPr>
        <sz val="12"/>
        <rFont val="宋体"/>
        <charset val="134"/>
      </rPr>
      <t>处、乱堆乱放</t>
    </r>
    <r>
      <rPr>
        <sz val="12"/>
        <rFont val="Times New Roman"/>
        <charset val="134"/>
      </rPr>
      <t>30</t>
    </r>
    <r>
      <rPr>
        <sz val="12"/>
        <rFont val="宋体"/>
        <charset val="134"/>
      </rPr>
      <t>处，村庄人居环境卫生整治雇佣人工</t>
    </r>
    <r>
      <rPr>
        <sz val="12"/>
        <rFont val="Times New Roman"/>
        <charset val="134"/>
      </rPr>
      <t>150</t>
    </r>
    <r>
      <rPr>
        <sz val="12"/>
        <rFont val="宋体"/>
        <charset val="134"/>
      </rPr>
      <t>人次、雇用铲车</t>
    </r>
    <r>
      <rPr>
        <sz val="12"/>
        <rFont val="Times New Roman"/>
        <charset val="134"/>
      </rPr>
      <t>50</t>
    </r>
    <r>
      <rPr>
        <sz val="12"/>
        <rFont val="宋体"/>
        <charset val="134"/>
      </rPr>
      <t>小时。</t>
    </r>
  </si>
  <si>
    <t>盐池县大水坑镇大水坑村西组供热管网建设项目（乡村振兴）</t>
  </si>
  <si>
    <r>
      <rPr>
        <sz val="12"/>
        <rFont val="宋体"/>
        <charset val="134"/>
      </rPr>
      <t>在裕民南路新建</t>
    </r>
    <r>
      <rPr>
        <sz val="12"/>
        <rFont val="Times New Roman"/>
        <charset val="134"/>
      </rPr>
      <t>DN250</t>
    </r>
    <r>
      <rPr>
        <sz val="12"/>
        <rFont val="宋体"/>
        <charset val="134"/>
      </rPr>
      <t>供热一级主管网共</t>
    </r>
    <r>
      <rPr>
        <sz val="12"/>
        <rFont val="Times New Roman"/>
        <charset val="134"/>
      </rPr>
      <t>1050</t>
    </r>
    <r>
      <rPr>
        <sz val="12"/>
        <rFont val="宋体"/>
        <charset val="134"/>
      </rPr>
      <t>米，在南环路新建</t>
    </r>
    <r>
      <rPr>
        <sz val="12"/>
        <rFont val="Times New Roman"/>
        <charset val="134"/>
      </rPr>
      <t>DN125</t>
    </r>
    <r>
      <rPr>
        <sz val="12"/>
        <rFont val="宋体"/>
        <charset val="134"/>
      </rPr>
      <t>供热二级管网</t>
    </r>
    <r>
      <rPr>
        <sz val="12"/>
        <rFont val="Times New Roman"/>
        <charset val="134"/>
      </rPr>
      <t>800</t>
    </r>
    <r>
      <rPr>
        <sz val="12"/>
        <rFont val="宋体"/>
        <charset val="134"/>
      </rPr>
      <t>米；新建</t>
    </r>
    <r>
      <rPr>
        <sz val="12"/>
        <rFont val="Times New Roman"/>
        <charset val="134"/>
      </rPr>
      <t>150</t>
    </r>
    <r>
      <rPr>
        <sz val="12"/>
        <rFont val="宋体"/>
        <charset val="134"/>
      </rPr>
      <t>㎡换热站</t>
    </r>
    <r>
      <rPr>
        <sz val="12"/>
        <rFont val="Times New Roman"/>
        <charset val="134"/>
      </rPr>
      <t>1</t>
    </r>
    <r>
      <rPr>
        <sz val="12"/>
        <rFont val="宋体"/>
        <charset val="134"/>
      </rPr>
      <t>座。</t>
    </r>
  </si>
  <si>
    <t>盐池县大水坑镇大水坑村西组南环路农村电网巩固提升工程（乡村振兴）</t>
  </si>
  <si>
    <r>
      <rPr>
        <sz val="12"/>
        <rFont val="宋体"/>
        <charset val="134"/>
      </rPr>
      <t>对南环路</t>
    </r>
    <r>
      <rPr>
        <sz val="12"/>
        <rFont val="Times New Roman"/>
        <charset val="134"/>
      </rPr>
      <t>670</t>
    </r>
    <r>
      <rPr>
        <sz val="12"/>
        <rFont val="宋体"/>
        <charset val="134"/>
      </rPr>
      <t>米电路、通信飞线进行整治，敷设</t>
    </r>
    <r>
      <rPr>
        <sz val="12"/>
        <rFont val="Times New Roman"/>
        <charset val="134"/>
      </rPr>
      <t>5</t>
    </r>
    <r>
      <rPr>
        <sz val="12"/>
        <rFont val="宋体"/>
        <charset val="134"/>
      </rPr>
      <t>根（</t>
    </r>
    <r>
      <rPr>
        <sz val="12"/>
        <rFont val="Times New Roman"/>
        <charset val="134"/>
      </rPr>
      <t>4*CPVC110+1*5</t>
    </r>
    <r>
      <rPr>
        <sz val="12"/>
        <rFont val="宋体"/>
        <charset val="134"/>
      </rPr>
      <t>孔梅花管</t>
    </r>
    <r>
      <rPr>
        <sz val="12"/>
        <rFont val="Times New Roman"/>
        <charset val="134"/>
      </rPr>
      <t>32*5HDPE</t>
    </r>
    <r>
      <rPr>
        <sz val="12"/>
        <rFont val="宋体"/>
        <charset val="134"/>
      </rPr>
      <t>）电缆地埋管道；敷设</t>
    </r>
    <r>
      <rPr>
        <sz val="12"/>
        <rFont val="Times New Roman"/>
        <charset val="134"/>
      </rPr>
      <t>2</t>
    </r>
    <r>
      <rPr>
        <sz val="12"/>
        <rFont val="宋体"/>
        <charset val="134"/>
      </rPr>
      <t>根（</t>
    </r>
    <r>
      <rPr>
        <sz val="12"/>
        <rFont val="Times New Roman"/>
        <charset val="134"/>
      </rPr>
      <t>7</t>
    </r>
    <r>
      <rPr>
        <sz val="12"/>
        <rFont val="宋体"/>
        <charset val="134"/>
      </rPr>
      <t>孔梅花管</t>
    </r>
    <r>
      <rPr>
        <sz val="12"/>
        <rFont val="Times New Roman"/>
        <charset val="134"/>
      </rPr>
      <t>32*7HDPE</t>
    </r>
    <r>
      <rPr>
        <sz val="12"/>
        <rFont val="宋体"/>
        <charset val="134"/>
      </rPr>
      <t>）通信地埋管道。</t>
    </r>
  </si>
  <si>
    <t>大水坑镇新泉井村村容村貌整治提升（乡村振兴）</t>
  </si>
  <si>
    <r>
      <rPr>
        <sz val="12"/>
        <rFont val="宋体"/>
        <charset val="134"/>
      </rPr>
      <t>对谷山塘等自然村进行环境卫生整治，主要铺装</t>
    </r>
    <r>
      <rPr>
        <sz val="12"/>
        <rFont val="Times New Roman"/>
        <charset val="134"/>
      </rPr>
      <t>1500</t>
    </r>
    <r>
      <rPr>
        <sz val="12"/>
        <rFont val="宋体"/>
        <charset val="134"/>
      </rPr>
      <t>平米，用于清除残垣断壁、清理乱堆乱放</t>
    </r>
    <r>
      <rPr>
        <sz val="12"/>
        <rFont val="Times New Roman"/>
        <charset val="134"/>
      </rPr>
      <t>10</t>
    </r>
    <r>
      <rPr>
        <sz val="12"/>
        <rFont val="宋体"/>
        <charset val="134"/>
      </rPr>
      <t>处，拆除房屋</t>
    </r>
    <r>
      <rPr>
        <sz val="12"/>
        <rFont val="Times New Roman"/>
        <charset val="134"/>
      </rPr>
      <t>3</t>
    </r>
    <r>
      <rPr>
        <sz val="12"/>
        <rFont val="宋体"/>
        <charset val="134"/>
      </rPr>
      <t>间，环境卫生治理</t>
    </r>
    <r>
      <rPr>
        <sz val="12"/>
        <rFont val="Times New Roman"/>
        <charset val="134"/>
      </rPr>
      <t>20</t>
    </r>
    <r>
      <rPr>
        <sz val="12"/>
        <rFont val="宋体"/>
        <charset val="134"/>
      </rPr>
      <t>处，垃圾量</t>
    </r>
    <r>
      <rPr>
        <sz val="12"/>
        <rFont val="Times New Roman"/>
        <charset val="134"/>
      </rPr>
      <t>6600m³</t>
    </r>
    <r>
      <rPr>
        <sz val="12"/>
        <rFont val="宋体"/>
        <charset val="134"/>
      </rPr>
      <t>，人工</t>
    </r>
    <r>
      <rPr>
        <sz val="12"/>
        <rFont val="Times New Roman"/>
        <charset val="134"/>
      </rPr>
      <t>51</t>
    </r>
    <r>
      <rPr>
        <sz val="12"/>
        <rFont val="宋体"/>
        <charset val="134"/>
      </rPr>
      <t>工日，机械</t>
    </r>
    <r>
      <rPr>
        <sz val="12"/>
        <rFont val="Times New Roman"/>
        <charset val="134"/>
      </rPr>
      <t>183</t>
    </r>
    <r>
      <rPr>
        <sz val="12"/>
        <rFont val="宋体"/>
        <charset val="134"/>
      </rPr>
      <t>台班等。</t>
    </r>
  </si>
  <si>
    <t>大水坑镇马坊村村容村貌整治提升（乡村振兴）</t>
  </si>
  <si>
    <r>
      <rPr>
        <sz val="12"/>
        <rFont val="宋体"/>
        <charset val="134"/>
      </rPr>
      <t>用于对马坊等</t>
    </r>
    <r>
      <rPr>
        <sz val="12"/>
        <rFont val="Times New Roman"/>
        <charset val="134"/>
      </rPr>
      <t>4</t>
    </r>
    <r>
      <rPr>
        <sz val="12"/>
        <rFont val="宋体"/>
        <charset val="134"/>
      </rPr>
      <t>个自然村开展环境卫生整治，主要道路两侧铺装</t>
    </r>
    <r>
      <rPr>
        <sz val="12"/>
        <rFont val="Times New Roman"/>
        <charset val="134"/>
      </rPr>
      <t>2000</t>
    </r>
    <r>
      <rPr>
        <sz val="12"/>
        <rFont val="宋体"/>
        <charset val="134"/>
      </rPr>
      <t>平米，清除残垣断壁、清理乱堆乱放</t>
    </r>
    <r>
      <rPr>
        <sz val="12"/>
        <rFont val="Times New Roman"/>
        <charset val="134"/>
      </rPr>
      <t>15</t>
    </r>
    <r>
      <rPr>
        <sz val="12"/>
        <rFont val="宋体"/>
        <charset val="134"/>
      </rPr>
      <t>处，拆除圈棚、房屋</t>
    </r>
    <r>
      <rPr>
        <sz val="12"/>
        <rFont val="Times New Roman"/>
        <charset val="134"/>
      </rPr>
      <t>3</t>
    </r>
    <r>
      <rPr>
        <sz val="12"/>
        <rFont val="宋体"/>
        <charset val="134"/>
      </rPr>
      <t>处，环境卫生治理</t>
    </r>
    <r>
      <rPr>
        <sz val="12"/>
        <rFont val="Times New Roman"/>
        <charset val="134"/>
      </rPr>
      <t>15</t>
    </r>
    <r>
      <rPr>
        <sz val="12"/>
        <rFont val="宋体"/>
        <charset val="134"/>
      </rPr>
      <t>处，垃圾量</t>
    </r>
    <r>
      <rPr>
        <sz val="12"/>
        <rFont val="Times New Roman"/>
        <charset val="134"/>
      </rPr>
      <t>5200</t>
    </r>
    <r>
      <rPr>
        <sz val="12"/>
        <rFont val="宋体"/>
        <charset val="134"/>
      </rPr>
      <t>立方米，人工</t>
    </r>
    <r>
      <rPr>
        <sz val="12"/>
        <rFont val="Times New Roman"/>
        <charset val="134"/>
      </rPr>
      <t>40</t>
    </r>
    <r>
      <rPr>
        <sz val="12"/>
        <rFont val="宋体"/>
        <charset val="134"/>
      </rPr>
      <t>工日，机械</t>
    </r>
    <r>
      <rPr>
        <sz val="12"/>
        <rFont val="Times New Roman"/>
        <charset val="134"/>
      </rPr>
      <t>144</t>
    </r>
    <r>
      <rPr>
        <sz val="12"/>
        <rFont val="宋体"/>
        <charset val="134"/>
      </rPr>
      <t>台班等。</t>
    </r>
  </si>
  <si>
    <t>惠安堡镇大坝村人居环境整治项目（乡村振兴）</t>
  </si>
  <si>
    <r>
      <rPr>
        <sz val="12"/>
        <rFont val="宋体"/>
        <charset val="134"/>
      </rPr>
      <t>对各自然村进行环境卫生整治，清理三大堆</t>
    </r>
    <r>
      <rPr>
        <sz val="12"/>
        <rFont val="Times New Roman"/>
        <charset val="134"/>
      </rPr>
      <t>600</t>
    </r>
    <r>
      <rPr>
        <sz val="12"/>
        <rFont val="宋体"/>
        <charset val="134"/>
      </rPr>
      <t>立方米，清理乱堆乱放</t>
    </r>
    <r>
      <rPr>
        <sz val="12"/>
        <rFont val="Times New Roman"/>
        <charset val="134"/>
      </rPr>
      <t>20</t>
    </r>
    <r>
      <rPr>
        <sz val="12"/>
        <rFont val="宋体"/>
        <charset val="134"/>
      </rPr>
      <t>处，雇佣人工约</t>
    </r>
    <r>
      <rPr>
        <sz val="12"/>
        <rFont val="Times New Roman"/>
        <charset val="134"/>
      </rPr>
      <t>60</t>
    </r>
    <r>
      <rPr>
        <sz val="12"/>
        <rFont val="宋体"/>
        <charset val="134"/>
      </rPr>
      <t>余人次，雇佣装载机</t>
    </r>
    <r>
      <rPr>
        <sz val="12"/>
        <rFont val="Times New Roman"/>
        <charset val="134"/>
      </rPr>
      <t>50</t>
    </r>
    <r>
      <rPr>
        <sz val="12"/>
        <rFont val="宋体"/>
        <charset val="134"/>
      </rPr>
      <t>小时。铺设面包砖</t>
    </r>
    <r>
      <rPr>
        <sz val="12"/>
        <rFont val="Times New Roman"/>
        <charset val="134"/>
      </rPr>
      <t>5000</t>
    </r>
    <r>
      <rPr>
        <sz val="12"/>
        <rFont val="宋体"/>
        <charset val="134"/>
      </rPr>
      <t>平方米，安装道牙</t>
    </r>
    <r>
      <rPr>
        <sz val="12"/>
        <rFont val="Times New Roman"/>
        <charset val="134"/>
      </rPr>
      <t>800</t>
    </r>
    <r>
      <rPr>
        <sz val="12"/>
        <rFont val="宋体"/>
        <charset val="134"/>
      </rPr>
      <t>米。</t>
    </r>
  </si>
  <si>
    <t>惠安堡镇杜记沟村人居环境整治（乡村振兴）</t>
  </si>
  <si>
    <r>
      <rPr>
        <sz val="12"/>
        <rFont val="宋体"/>
        <charset val="134"/>
      </rPr>
      <t>对各自然村进行环境整治，清理三大堆</t>
    </r>
    <r>
      <rPr>
        <sz val="12"/>
        <rFont val="Times New Roman"/>
        <charset val="134"/>
      </rPr>
      <t>1200</t>
    </r>
    <r>
      <rPr>
        <sz val="12"/>
        <rFont val="宋体"/>
        <charset val="134"/>
      </rPr>
      <t>立方米，清理乱堆乱放</t>
    </r>
    <r>
      <rPr>
        <sz val="12"/>
        <rFont val="Times New Roman"/>
        <charset val="134"/>
      </rPr>
      <t>30</t>
    </r>
    <r>
      <rPr>
        <sz val="12"/>
        <rFont val="宋体"/>
        <charset val="134"/>
      </rPr>
      <t>处，雇佣人工约</t>
    </r>
    <r>
      <rPr>
        <sz val="12"/>
        <rFont val="Times New Roman"/>
        <charset val="134"/>
      </rPr>
      <t>100</t>
    </r>
    <r>
      <rPr>
        <sz val="12"/>
        <rFont val="宋体"/>
        <charset val="134"/>
      </rPr>
      <t>余人次，雇佣装载机</t>
    </r>
    <r>
      <rPr>
        <sz val="12"/>
        <rFont val="Times New Roman"/>
        <charset val="134"/>
      </rPr>
      <t>100</t>
    </r>
    <r>
      <rPr>
        <sz val="12"/>
        <rFont val="宋体"/>
        <charset val="134"/>
      </rPr>
      <t>小时。铺设面包砖</t>
    </r>
    <r>
      <rPr>
        <sz val="12"/>
        <rFont val="Times New Roman"/>
        <charset val="134"/>
      </rPr>
      <t>3000</t>
    </r>
    <r>
      <rPr>
        <sz val="12"/>
        <rFont val="宋体"/>
        <charset val="134"/>
      </rPr>
      <t>平方米，安装道牙</t>
    </r>
    <r>
      <rPr>
        <sz val="12"/>
        <rFont val="Times New Roman"/>
        <charset val="134"/>
      </rPr>
      <t>500</t>
    </r>
    <r>
      <rPr>
        <sz val="12"/>
        <rFont val="宋体"/>
        <charset val="134"/>
      </rPr>
      <t>米。</t>
    </r>
  </si>
  <si>
    <t>高沙窝镇二步坑村人居环境整治（乡村振兴）</t>
  </si>
  <si>
    <r>
      <rPr>
        <sz val="12"/>
        <rFont val="宋体"/>
        <charset val="134"/>
      </rPr>
      <t>建设杂物处</t>
    </r>
    <r>
      <rPr>
        <sz val="12"/>
        <rFont val="Times New Roman"/>
        <charset val="134"/>
      </rPr>
      <t>800</t>
    </r>
    <r>
      <rPr>
        <sz val="12"/>
        <rFont val="宋体"/>
        <charset val="134"/>
      </rPr>
      <t>平方米，持续推进环境卫生整治，清理乱堆乱放</t>
    </r>
    <r>
      <rPr>
        <sz val="12"/>
        <rFont val="Times New Roman"/>
        <charset val="134"/>
      </rPr>
      <t>83</t>
    </r>
    <r>
      <rPr>
        <sz val="12"/>
        <rFont val="宋体"/>
        <charset val="134"/>
      </rPr>
      <t>处，残垣断壁</t>
    </r>
    <r>
      <rPr>
        <sz val="12"/>
        <rFont val="Times New Roman"/>
        <charset val="134"/>
      </rPr>
      <t>36</t>
    </r>
    <r>
      <rPr>
        <sz val="12"/>
        <rFont val="宋体"/>
        <charset val="134"/>
      </rPr>
      <t>处。</t>
    </r>
  </si>
  <si>
    <t>高沙窝镇二步坑村老旧水利设施改造提升项目（乡村振兴）</t>
  </si>
  <si>
    <r>
      <rPr>
        <sz val="12"/>
        <rFont val="宋体"/>
        <charset val="134"/>
      </rPr>
      <t>对老旧水利设施进行改造提升，配套</t>
    </r>
    <r>
      <rPr>
        <sz val="12"/>
        <rFont val="Times New Roman"/>
        <charset val="134"/>
      </rPr>
      <t>800</t>
    </r>
    <r>
      <rPr>
        <sz val="12"/>
        <rFont val="宋体"/>
        <charset val="134"/>
      </rPr>
      <t>亩灌溉设施设备。</t>
    </r>
  </si>
  <si>
    <t>王乐井乡曾记畔村环境卫生改善项目（乡村振兴）</t>
  </si>
  <si>
    <t>在张记沟组修建护坡1911平方米，维修现状沟道护坡1270平米，室外场地硬化785平米，拓展场地硬化1806平米，修建排洪渠长105m，排水明渠长80m。</t>
  </si>
  <si>
    <t>曾记畔村</t>
  </si>
  <si>
    <t>青山乡青山村村容村貌整治提升和环境卫生长效机制建立（乡村振兴）</t>
  </si>
  <si>
    <r>
      <rPr>
        <sz val="12"/>
        <rFont val="宋体"/>
        <charset val="134"/>
      </rPr>
      <t>清除残垣断壁</t>
    </r>
    <r>
      <rPr>
        <sz val="12"/>
        <rFont val="Times New Roman"/>
        <charset val="134"/>
      </rPr>
      <t>500</t>
    </r>
    <r>
      <rPr>
        <sz val="12"/>
        <rFont val="宋体"/>
        <charset val="134"/>
      </rPr>
      <t>延长米、清理乱堆乱放等</t>
    </r>
    <r>
      <rPr>
        <sz val="12"/>
        <rFont val="Times New Roman"/>
        <charset val="134"/>
      </rPr>
      <t>80</t>
    </r>
    <r>
      <rPr>
        <sz val="12"/>
        <rFont val="宋体"/>
        <charset val="134"/>
      </rPr>
      <t>处，拆除危房</t>
    </r>
    <r>
      <rPr>
        <sz val="12"/>
        <rFont val="Times New Roman"/>
        <charset val="134"/>
      </rPr>
      <t>6</t>
    </r>
    <r>
      <rPr>
        <sz val="12"/>
        <rFont val="宋体"/>
        <charset val="134"/>
      </rPr>
      <t>处、拆除旧棚圈</t>
    </r>
    <r>
      <rPr>
        <sz val="12"/>
        <rFont val="Times New Roman"/>
        <charset val="134"/>
      </rPr>
      <t>6</t>
    </r>
    <r>
      <rPr>
        <sz val="12"/>
        <rFont val="宋体"/>
        <charset val="134"/>
      </rPr>
      <t>处，预计雇用人工</t>
    </r>
    <r>
      <rPr>
        <sz val="12"/>
        <rFont val="Times New Roman"/>
        <charset val="134"/>
      </rPr>
      <t>310</t>
    </r>
    <r>
      <rPr>
        <sz val="12"/>
        <rFont val="宋体"/>
        <charset val="134"/>
      </rPr>
      <t>人</t>
    </r>
    <r>
      <rPr>
        <sz val="12"/>
        <rFont val="Times New Roman"/>
        <charset val="134"/>
      </rPr>
      <t>/</t>
    </r>
    <r>
      <rPr>
        <sz val="12"/>
        <rFont val="宋体"/>
        <charset val="134"/>
      </rPr>
      <t>次、计划雇用装载机</t>
    </r>
    <r>
      <rPr>
        <sz val="12"/>
        <rFont val="Times New Roman"/>
        <charset val="134"/>
      </rPr>
      <t>340</t>
    </r>
    <r>
      <rPr>
        <sz val="12"/>
        <rFont val="宋体"/>
        <charset val="134"/>
      </rPr>
      <t>小时、挖机</t>
    </r>
    <r>
      <rPr>
        <sz val="12"/>
        <rFont val="Times New Roman"/>
        <charset val="134"/>
      </rPr>
      <t>150</t>
    </r>
    <r>
      <rPr>
        <sz val="12"/>
        <rFont val="宋体"/>
        <charset val="134"/>
      </rPr>
      <t>小时。垃圾外运</t>
    </r>
    <r>
      <rPr>
        <sz val="12"/>
        <rFont val="Times New Roman"/>
        <charset val="134"/>
      </rPr>
      <t>360</t>
    </r>
    <r>
      <rPr>
        <sz val="12"/>
        <rFont val="宋体"/>
        <charset val="134"/>
      </rPr>
      <t>立方米。加强门前三包制度，大力推行</t>
    </r>
    <r>
      <rPr>
        <sz val="12"/>
        <rFont val="Times New Roman"/>
        <charset val="134"/>
      </rPr>
      <t>“</t>
    </r>
    <r>
      <rPr>
        <sz val="12"/>
        <rFont val="宋体"/>
        <charset val="134"/>
      </rPr>
      <t>积分奖励</t>
    </r>
    <r>
      <rPr>
        <sz val="12"/>
        <rFont val="Times New Roman"/>
        <charset val="134"/>
      </rPr>
      <t>”</t>
    </r>
    <r>
      <rPr>
        <sz val="12"/>
        <rFont val="宋体"/>
        <charset val="134"/>
      </rPr>
      <t>制度，</t>
    </r>
    <r>
      <rPr>
        <sz val="12"/>
        <rFont val="Times New Roman"/>
        <charset val="134"/>
      </rPr>
      <t>“</t>
    </r>
    <r>
      <rPr>
        <sz val="12"/>
        <rFont val="宋体"/>
        <charset val="134"/>
      </rPr>
      <t>建立支部组织、群众参与、网格评议、乡风融合</t>
    </r>
    <r>
      <rPr>
        <sz val="12"/>
        <rFont val="Times New Roman"/>
        <charset val="134"/>
      </rPr>
      <t>”</t>
    </r>
    <r>
      <rPr>
        <sz val="12"/>
        <rFont val="宋体"/>
        <charset val="134"/>
      </rPr>
      <t>建立环境卫生整治长效机制。</t>
    </r>
  </si>
  <si>
    <r>
      <rPr>
        <sz val="12"/>
        <rFont val="宋体"/>
        <charset val="134"/>
      </rPr>
      <t>青山乡青山村羊场</t>
    </r>
    <r>
      <rPr>
        <sz val="12"/>
        <rFont val="Times New Roman"/>
        <charset val="0"/>
      </rPr>
      <t>“</t>
    </r>
    <r>
      <rPr>
        <sz val="12"/>
        <rFont val="宋体"/>
        <charset val="134"/>
      </rPr>
      <t>三通项目（乡村振兴）</t>
    </r>
  </si>
  <si>
    <r>
      <rPr>
        <sz val="12"/>
        <rFont val="宋体"/>
        <charset val="134"/>
      </rPr>
      <t>新建尖山湾自然村至养殖园区道路</t>
    </r>
    <r>
      <rPr>
        <sz val="12"/>
        <rFont val="Times New Roman"/>
        <charset val="134"/>
      </rPr>
      <t>4320</t>
    </r>
    <r>
      <rPr>
        <sz val="12"/>
        <rFont val="宋体"/>
        <charset val="134"/>
      </rPr>
      <t>平方米，配套给水设施</t>
    </r>
    <r>
      <rPr>
        <sz val="12"/>
        <rFont val="Times New Roman"/>
        <charset val="134"/>
      </rPr>
      <t>3220</t>
    </r>
    <r>
      <rPr>
        <sz val="12"/>
        <rFont val="宋体"/>
        <charset val="134"/>
      </rPr>
      <t>米，供电设施</t>
    </r>
    <r>
      <rPr>
        <sz val="12"/>
        <rFont val="Times New Roman"/>
        <charset val="134"/>
      </rPr>
      <t>2200</t>
    </r>
    <r>
      <rPr>
        <sz val="12"/>
        <rFont val="宋体"/>
        <charset val="134"/>
      </rPr>
      <t>米。</t>
    </r>
  </si>
  <si>
    <t>青山乡月儿泉村雷记沟红色旅游基础设施建设项目（乡村振兴）</t>
  </si>
  <si>
    <t>新建回汉支队平房144平米，回汉支队窑洞72平米，院落硬化180平米等室外基础设施。</t>
  </si>
  <si>
    <t>青山乡月儿泉村村容村貌整治提升和环境卫生长效机制建立（乡村振兴）</t>
  </si>
  <si>
    <t>1.投入衔接资金40万元，计划清除残垣断壁100延长米、清理乱堆乱放等120处，拆除危房7处、拆除旧棚圈2处,预计雇用人工360人/次、雇用装载机350小时、挖机150小时,计划提升养殖户草棚180处，垃圾外运500立方米；2.加强门前三包制度，大力推行“积分奖励”制度，建立“支部组织、群众参与、网格评议、乡风融合”长效机制。3.投入衔接资金100万元用于道路硬化1.906公里。</t>
  </si>
  <si>
    <t>冯记沟乡丁记掌村人居环境整治项目（乡村振兴）</t>
  </si>
  <si>
    <r>
      <rPr>
        <sz val="12"/>
        <rFont val="宋体"/>
        <charset val="134"/>
      </rPr>
      <t>对各自然村村庄进行环境整治，拆除残垣断壁、废旧房屋、棚圈</t>
    </r>
    <r>
      <rPr>
        <sz val="12"/>
        <rFont val="Times New Roman"/>
        <charset val="134"/>
      </rPr>
      <t>2700m2</t>
    </r>
    <r>
      <rPr>
        <sz val="12"/>
        <rFont val="宋体"/>
        <charset val="134"/>
      </rPr>
      <t>，清理乱堆乱放，清运拆除垃圾、农业废弃物</t>
    </r>
    <r>
      <rPr>
        <sz val="12"/>
        <rFont val="Times New Roman"/>
        <charset val="134"/>
      </rPr>
      <t>2400t</t>
    </r>
    <r>
      <rPr>
        <sz val="12"/>
        <rFont val="宋体"/>
        <charset val="134"/>
      </rPr>
      <t>等。</t>
    </r>
  </si>
  <si>
    <t>冯记沟乡雨强村人居环境整治项目（乡村振兴）</t>
  </si>
  <si>
    <r>
      <rPr>
        <sz val="12"/>
        <rFont val="宋体"/>
        <charset val="134"/>
      </rPr>
      <t>对村庄进行人居环境整治，拆除废旧房屋、棚圈</t>
    </r>
    <r>
      <rPr>
        <sz val="12"/>
        <rFont val="Times New Roman"/>
        <charset val="134"/>
      </rPr>
      <t>1200m2</t>
    </r>
    <r>
      <rPr>
        <sz val="12"/>
        <rFont val="宋体"/>
        <charset val="134"/>
      </rPr>
      <t>，清理三大堆</t>
    </r>
    <r>
      <rPr>
        <sz val="12"/>
        <rFont val="Times New Roman"/>
        <charset val="134"/>
      </rPr>
      <t>5</t>
    </r>
    <r>
      <rPr>
        <sz val="12"/>
        <rFont val="宋体"/>
        <charset val="134"/>
      </rPr>
      <t>处，清运拆除垃圾</t>
    </r>
    <r>
      <rPr>
        <sz val="12"/>
        <rFont val="Times New Roman"/>
        <charset val="134"/>
      </rPr>
      <t>500t</t>
    </r>
    <r>
      <rPr>
        <sz val="12"/>
        <rFont val="宋体"/>
        <charset val="134"/>
      </rPr>
      <t>等。</t>
    </r>
  </si>
  <si>
    <t>麻黄山乡何新庄村基础设施提升及环境卫生整治项目（乡村振兴）</t>
  </si>
  <si>
    <r>
      <rPr>
        <sz val="12"/>
        <rFont val="宋体"/>
        <charset val="134"/>
      </rPr>
      <t>改造提升观星屋，护坡植绿增绿，体验田基础设施提升，</t>
    </r>
    <r>
      <rPr>
        <sz val="12"/>
        <rFont val="Times New Roman"/>
        <charset val="134"/>
      </rPr>
      <t>300</t>
    </r>
    <r>
      <rPr>
        <sz val="12"/>
        <rFont val="宋体"/>
        <charset val="134"/>
      </rPr>
      <t>平米护坡硬化；开展农村人居环境整治及四化行动，砖窑展示馆改造提升，采摘园改造提升，清理残垣断壁、三堆、清运垃圾等</t>
    </r>
    <r>
      <rPr>
        <sz val="12"/>
        <rFont val="Times New Roman"/>
        <charset val="134"/>
      </rPr>
      <t>1000</t>
    </r>
    <r>
      <rPr>
        <sz val="12"/>
        <rFont val="宋体"/>
        <charset val="134"/>
      </rPr>
      <t>余方。</t>
    </r>
  </si>
  <si>
    <t>麻黄山乡麻黄山村基础设施改造提升及环境卫生整治项目（乡村振兴）</t>
  </si>
  <si>
    <t>马记口子巷道硬化1150㎡，硬化大接杏生产路3120㎡（浆砌片石边沟），铺装面包砖3644㎡，边坡修整150m，开展农村人居环境整治及四化行动，新建消防楼梯，破旧畜棚改造，购买垃圾桶40个，清理残垣断壁、三堆、清运垃圾等3500余方。</t>
  </si>
  <si>
    <t>花马池镇移民村主干道两侧硬化项目</t>
  </si>
  <si>
    <t>村庄主干道两侧硬化花马池镇裕兴村6000平米、南苑村9500平米。</t>
  </si>
  <si>
    <t>裕兴村、南苑村</t>
  </si>
  <si>
    <t>大水坑镇区安置点易地搬迁安置区公共设施提升项目</t>
  </si>
  <si>
    <t>在大水坑镇区安置点，方便残疾人、老年人进出，更换易地搬迁小区单元门11个，维修改造楼道门台11个，安装无障碍通道带不锈钢扶手11套。</t>
  </si>
  <si>
    <t>大水坑镇区安置点</t>
  </si>
  <si>
    <t>惠安堡镇2024年移民致富提升项目</t>
  </si>
  <si>
    <t>村庄主干道两侧硬化惠安堡镇惠苑村5000平米、萌城村2300平米。新建护坡工程惠安堡镇惠苑村4800平米、萌城村2000平米。</t>
  </si>
  <si>
    <t>惠苑村、萌城村</t>
  </si>
  <si>
    <t>王乐井乡移民致富提升行动2024年发展项目</t>
  </si>
  <si>
    <t>新建王乐井乡西沟村养殖园区排水边沟0.5公里；改造提升王乐井乡曾记畔村排水边沟0.3公里。村庄主干道两侧硬化王乐井乡西沟安置点1200平米、曾记畔安置点1000平米。</t>
  </si>
  <si>
    <t>西沟、曾记畔村</t>
  </si>
  <si>
    <t>青山乡方山村移民致富提升行动项目</t>
  </si>
  <si>
    <t>在易地搬迁点修建健身步道500米、绿化硬化500平米、配备休息桌椅1套。新建护坡工程青山乡方山村1200平米。</t>
  </si>
  <si>
    <t>宁夏盐池美雅裘皮有限公司设备改造提升项目（少数民族）</t>
  </si>
  <si>
    <t>购买智能绣花机5台（1头5组），外缝线条缝皮机1台。少数民族发展资金采取以奖代补形式完成。</t>
  </si>
  <si>
    <t>盐池县狮城宁好商业运营管理有限公司基础设施改造提升及AI数字人助农系统开发和设备购置项目（少数民族）</t>
  </si>
  <si>
    <t>完成仓库地面改造及地暖改造等2600平方米；2.开发AI数字人助农系统一套，购置直播展示设备6套。少数民族发展资金采取以奖代补形式完成。</t>
  </si>
  <si>
    <t>宁夏盐池县春雪文化产业园有限公司基础设施改造提升（少数民族）</t>
  </si>
  <si>
    <t>1.水暖电改造760平方米；2.地面改造打混泥土、铺地板砖等760平方米；3.附属设施改造240平方米。少数民族发展资金采取以奖代补形式完成。</t>
  </si>
  <si>
    <t>花马池镇四墩子村人居环境整治项目（乡村振兴）（闽宁）</t>
  </si>
  <si>
    <t>硬化村庄巷道5000平方米，清除残垣断壁20处、乱堆乱放50处，制作移风易俗文化牌1处。</t>
  </si>
  <si>
    <t>王乐井乡郑家堡村村庄环境整治“五清”行动（乡村振兴）（闽宁）</t>
  </si>
  <si>
    <t>实施辖区四个自然村“五清”专项行动，治理农村“三大堆”等全面提升村容村貌；建立“支部组织、群众参与、网格评议、乡风融合”的共建共治乡村治理长效机制，推行“门前三包”“积分制”等制度，每月开展一次积分评比活动。</t>
  </si>
  <si>
    <t>王乐井乡曾记畔村红色美丽村庄项目（中航油）</t>
  </si>
  <si>
    <t>实施红色教育中心展厅、设备间、电气等部分工程，对270平方米红色教育中心进行改造布展。</t>
  </si>
  <si>
    <t>沙边子村生态环境保护优化项目（中航油）</t>
  </si>
  <si>
    <t>在沙地活化沙丘采取草方格沙障措施实施工程固沙，沙障规格100*100cm，治理面积300亩。</t>
  </si>
  <si>
    <t>花马池镇沙边子村</t>
  </si>
  <si>
    <t>林业和草原局</t>
  </si>
  <si>
    <t>三</t>
  </si>
  <si>
    <t>其他项目（21个）</t>
  </si>
  <si>
    <r>
      <rPr>
        <sz val="12"/>
        <rFont val="Times New Roman"/>
        <charset val="134"/>
      </rPr>
      <t>2024</t>
    </r>
    <r>
      <rPr>
        <sz val="12"/>
        <rFont val="宋体"/>
        <charset val="134"/>
      </rPr>
      <t>年盐池县雨露计划项目</t>
    </r>
  </si>
  <si>
    <r>
      <rPr>
        <sz val="12"/>
        <rFont val="宋体"/>
        <charset val="134"/>
      </rPr>
      <t>向符合条件的脱贫家庭（含监测帮扶对象家庭）子女接受中、高职教育（全日制普通中专、成人中专、职业高中、技工学校）、高等职业教育（全日制普通大专、高职院校、技师学院）</t>
    </r>
    <r>
      <rPr>
        <sz val="12"/>
        <rFont val="Times New Roman"/>
        <charset val="134"/>
      </rPr>
      <t>“</t>
    </r>
    <r>
      <rPr>
        <sz val="12"/>
        <rFont val="宋体"/>
        <charset val="134"/>
      </rPr>
      <t>雨露计划</t>
    </r>
    <r>
      <rPr>
        <sz val="12"/>
        <rFont val="Times New Roman"/>
        <charset val="134"/>
      </rPr>
      <t>”</t>
    </r>
    <r>
      <rPr>
        <sz val="12"/>
        <rFont val="宋体"/>
        <charset val="134"/>
      </rPr>
      <t>助学</t>
    </r>
    <r>
      <rPr>
        <sz val="12"/>
        <rFont val="Times New Roman"/>
        <charset val="134"/>
      </rPr>
      <t>825</t>
    </r>
    <r>
      <rPr>
        <sz val="12"/>
        <rFont val="宋体"/>
        <charset val="134"/>
      </rPr>
      <t>人。</t>
    </r>
  </si>
  <si>
    <r>
      <rPr>
        <sz val="12"/>
        <rFont val="宋体"/>
        <charset val="134"/>
      </rPr>
      <t>八个乡镇</t>
    </r>
  </si>
  <si>
    <t>外出务工交通补助</t>
  </si>
  <si>
    <r>
      <rPr>
        <sz val="12"/>
        <rFont val="宋体"/>
        <charset val="134"/>
      </rPr>
      <t>对外出务工的脱贫户、监测人口给予一次性交通补助（就业</t>
    </r>
    <r>
      <rPr>
        <sz val="12"/>
        <rFont val="Times New Roman"/>
        <charset val="134"/>
      </rPr>
      <t>3</t>
    </r>
    <r>
      <rPr>
        <sz val="12"/>
        <rFont val="宋体"/>
        <charset val="134"/>
      </rPr>
      <t>个月以上</t>
    </r>
    <r>
      <rPr>
        <sz val="12"/>
        <rFont val="Times New Roman"/>
        <charset val="134"/>
      </rPr>
      <t>6</t>
    </r>
    <r>
      <rPr>
        <sz val="12"/>
        <rFont val="宋体"/>
        <charset val="134"/>
      </rPr>
      <t>个月以下的区内每人补助</t>
    </r>
    <r>
      <rPr>
        <sz val="12"/>
        <rFont val="Times New Roman"/>
        <charset val="134"/>
      </rPr>
      <t>200</t>
    </r>
    <r>
      <rPr>
        <sz val="12"/>
        <rFont val="宋体"/>
        <charset val="134"/>
      </rPr>
      <t>元、区外每人补助</t>
    </r>
    <r>
      <rPr>
        <sz val="12"/>
        <rFont val="Times New Roman"/>
        <charset val="134"/>
      </rPr>
      <t>800</t>
    </r>
    <r>
      <rPr>
        <sz val="12"/>
        <rFont val="宋体"/>
        <charset val="134"/>
      </rPr>
      <t>元，就业</t>
    </r>
    <r>
      <rPr>
        <sz val="12"/>
        <rFont val="Times New Roman"/>
        <charset val="134"/>
      </rPr>
      <t>6</t>
    </r>
    <r>
      <rPr>
        <sz val="12"/>
        <rFont val="宋体"/>
        <charset val="134"/>
      </rPr>
      <t>个月以上区内每人补助</t>
    </r>
    <r>
      <rPr>
        <sz val="12"/>
        <rFont val="Times New Roman"/>
        <charset val="134"/>
      </rPr>
      <t>400</t>
    </r>
    <r>
      <rPr>
        <sz val="12"/>
        <rFont val="宋体"/>
        <charset val="134"/>
      </rPr>
      <t>元、区外每人补助</t>
    </r>
    <r>
      <rPr>
        <sz val="12"/>
        <rFont val="Times New Roman"/>
        <charset val="134"/>
      </rPr>
      <t>1200</t>
    </r>
    <r>
      <rPr>
        <sz val="12"/>
        <rFont val="宋体"/>
        <charset val="134"/>
      </rPr>
      <t>元）</t>
    </r>
  </si>
  <si>
    <t>就业中心</t>
  </si>
  <si>
    <t>自主创业和务工就业（灵活就业）补贴</t>
  </si>
  <si>
    <r>
      <rPr>
        <sz val="12"/>
        <rFont val="宋体"/>
        <charset val="134"/>
      </rPr>
      <t>对自主创业、且正常经营满</t>
    </r>
    <r>
      <rPr>
        <sz val="12"/>
        <rFont val="Times New Roman"/>
        <charset val="134"/>
      </rPr>
      <t>3</t>
    </r>
    <r>
      <rPr>
        <sz val="12"/>
        <rFont val="宋体"/>
        <charset val="134"/>
      </rPr>
      <t>个月以上的盐池籍脱贫户、监测对象，给予一次性创业补贴</t>
    </r>
    <r>
      <rPr>
        <sz val="12"/>
        <rFont val="Times New Roman"/>
        <charset val="134"/>
      </rPr>
      <t>1000</t>
    </r>
    <r>
      <rPr>
        <sz val="12"/>
        <rFont val="宋体"/>
        <charset val="134"/>
      </rPr>
      <t>元；对与运行正常的企业（有营业执照）签订正式灵活就业劳务用工合同并稳定就业</t>
    </r>
    <r>
      <rPr>
        <sz val="12"/>
        <rFont val="Times New Roman"/>
        <charset val="134"/>
      </rPr>
      <t>3</t>
    </r>
    <r>
      <rPr>
        <sz val="12"/>
        <rFont val="宋体"/>
        <charset val="134"/>
      </rPr>
      <t>个月以上的脱贫户、监测对象，给予一次性</t>
    </r>
    <r>
      <rPr>
        <sz val="12"/>
        <rFont val="Times New Roman"/>
        <charset val="134"/>
      </rPr>
      <t>1000</t>
    </r>
    <r>
      <rPr>
        <sz val="12"/>
        <rFont val="宋体"/>
        <charset val="134"/>
      </rPr>
      <t>元的务工就业补贴。全年对脱贫户、监测对象给予务工就业奖补</t>
    </r>
    <r>
      <rPr>
        <sz val="12"/>
        <rFont val="Times New Roman"/>
        <charset val="134"/>
      </rPr>
      <t>3500</t>
    </r>
    <r>
      <rPr>
        <sz val="12"/>
        <rFont val="宋体"/>
        <charset val="134"/>
      </rPr>
      <t>人。（劳务奖补最高不超过工资性收入的</t>
    </r>
    <r>
      <rPr>
        <sz val="12"/>
        <rFont val="Times New Roman"/>
        <charset val="134"/>
      </rPr>
      <t>10%</t>
    </r>
    <r>
      <rPr>
        <sz val="12"/>
        <rFont val="宋体"/>
        <charset val="134"/>
      </rPr>
      <t>，享受公益性岗位安置就业的，不再享受务工劳务奖补。）</t>
    </r>
  </si>
  <si>
    <t>移民安置区自主创业及务工就业补助（灵活就业）</t>
  </si>
  <si>
    <r>
      <rPr>
        <sz val="12"/>
        <rFont val="宋体"/>
        <charset val="134"/>
      </rPr>
      <t>对</t>
    </r>
    <r>
      <rPr>
        <sz val="12"/>
        <rFont val="Times New Roman"/>
        <charset val="134"/>
      </rPr>
      <t>22</t>
    </r>
    <r>
      <rPr>
        <sz val="12"/>
        <rFont val="宋体"/>
        <charset val="134"/>
      </rPr>
      <t>个移民安置区发展种养殖、零售加工、民俗手工业、服务业等自主创业项目和务工就业的搬迁群众</t>
    </r>
    <r>
      <rPr>
        <sz val="12"/>
        <rFont val="Times New Roman"/>
        <charset val="134"/>
      </rPr>
      <t>1000</t>
    </r>
    <r>
      <rPr>
        <sz val="12"/>
        <rFont val="宋体"/>
        <charset val="134"/>
      </rPr>
      <t>人（其中已脱贫人口和监测对象</t>
    </r>
    <r>
      <rPr>
        <sz val="12"/>
        <rFont val="Times New Roman"/>
        <charset val="134"/>
      </rPr>
      <t>500</t>
    </r>
    <r>
      <rPr>
        <sz val="12"/>
        <rFont val="宋体"/>
        <charset val="134"/>
      </rPr>
      <t>人，一般农户</t>
    </r>
    <r>
      <rPr>
        <sz val="12"/>
        <rFont val="Times New Roman"/>
        <charset val="134"/>
      </rPr>
      <t>500</t>
    </r>
    <r>
      <rPr>
        <sz val="12"/>
        <rFont val="宋体"/>
        <charset val="134"/>
      </rPr>
      <t>人）给于扶持奖励。对自主创业、且正常经营满</t>
    </r>
    <r>
      <rPr>
        <sz val="12"/>
        <rFont val="Times New Roman"/>
        <charset val="134"/>
      </rPr>
      <t>3</t>
    </r>
    <r>
      <rPr>
        <sz val="12"/>
        <rFont val="宋体"/>
        <charset val="134"/>
      </rPr>
      <t>个月的给予一次性</t>
    </r>
    <r>
      <rPr>
        <sz val="12"/>
        <rFont val="Times New Roman"/>
        <charset val="134"/>
      </rPr>
      <t>1000</t>
    </r>
    <r>
      <rPr>
        <sz val="12"/>
        <rFont val="宋体"/>
        <charset val="134"/>
      </rPr>
      <t>元的创业补贴。对与运行正常的企业（有营业执照）签订正式灵活就业用工合同并稳定就业</t>
    </r>
    <r>
      <rPr>
        <sz val="12"/>
        <rFont val="Times New Roman"/>
        <charset val="134"/>
      </rPr>
      <t>3</t>
    </r>
    <r>
      <rPr>
        <sz val="12"/>
        <rFont val="宋体"/>
        <charset val="134"/>
      </rPr>
      <t>个月以上（工资流水或工资证明）的给予一次性</t>
    </r>
    <r>
      <rPr>
        <sz val="12"/>
        <rFont val="Times New Roman"/>
        <charset val="134"/>
      </rPr>
      <t>1000</t>
    </r>
    <r>
      <rPr>
        <sz val="12"/>
        <rFont val="宋体"/>
        <charset val="134"/>
      </rPr>
      <t>元的务工就业补贴。</t>
    </r>
  </si>
  <si>
    <t>移民安置区创业就业技能培训</t>
  </si>
  <si>
    <r>
      <rPr>
        <sz val="12"/>
        <rFont val="宋体"/>
        <charset val="134"/>
      </rPr>
      <t>衔接资金</t>
    </r>
    <r>
      <rPr>
        <sz val="12"/>
        <rFont val="Times New Roman"/>
        <charset val="134"/>
      </rPr>
      <t>10</t>
    </r>
    <r>
      <rPr>
        <sz val="12"/>
        <rFont val="宋体"/>
        <charset val="134"/>
      </rPr>
      <t>万元用于脱贫户和监测对象。在</t>
    </r>
    <r>
      <rPr>
        <sz val="12"/>
        <rFont val="Times New Roman"/>
        <charset val="134"/>
      </rPr>
      <t>22</t>
    </r>
    <r>
      <rPr>
        <sz val="12"/>
        <rFont val="宋体"/>
        <charset val="134"/>
      </rPr>
      <t>个移民安置区开展</t>
    </r>
    <r>
      <rPr>
        <sz val="12"/>
        <rFont val="Times New Roman"/>
        <charset val="134"/>
      </rPr>
      <t>100</t>
    </r>
    <r>
      <rPr>
        <sz val="12"/>
        <rFont val="宋体"/>
        <charset val="134"/>
      </rPr>
      <t>人次的创业就业技能培训（其中已脱贫人口和监测对象</t>
    </r>
    <r>
      <rPr>
        <sz val="12"/>
        <rFont val="Times New Roman"/>
        <charset val="134"/>
      </rPr>
      <t>50</t>
    </r>
    <r>
      <rPr>
        <sz val="12"/>
        <rFont val="宋体"/>
        <charset val="134"/>
      </rPr>
      <t>人次，一般农户</t>
    </r>
    <r>
      <rPr>
        <sz val="12"/>
        <rFont val="Times New Roman"/>
        <charset val="134"/>
      </rPr>
      <t>50</t>
    </r>
    <r>
      <rPr>
        <sz val="12"/>
        <rFont val="宋体"/>
        <charset val="134"/>
      </rPr>
      <t>人次）。培训标准</t>
    </r>
    <r>
      <rPr>
        <sz val="12"/>
        <rFont val="Times New Roman"/>
        <charset val="134"/>
      </rPr>
      <t>2000</t>
    </r>
    <r>
      <rPr>
        <sz val="12"/>
        <rFont val="宋体"/>
        <charset val="134"/>
      </rPr>
      <t>元</t>
    </r>
    <r>
      <rPr>
        <sz val="12"/>
        <rFont val="Times New Roman"/>
        <charset val="134"/>
      </rPr>
      <t>/</t>
    </r>
    <r>
      <rPr>
        <sz val="12"/>
        <rFont val="宋体"/>
        <charset val="134"/>
      </rPr>
      <t>人次。培训时间拟为</t>
    </r>
    <r>
      <rPr>
        <sz val="12"/>
        <rFont val="Times New Roman"/>
        <charset val="134"/>
      </rPr>
      <t>6</t>
    </r>
    <r>
      <rPr>
        <sz val="12"/>
        <rFont val="宋体"/>
        <charset val="134"/>
      </rPr>
      <t>月至</t>
    </r>
    <r>
      <rPr>
        <sz val="12"/>
        <rFont val="Times New Roman"/>
        <charset val="134"/>
      </rPr>
      <t>12</t>
    </r>
    <r>
      <rPr>
        <sz val="12"/>
        <rFont val="宋体"/>
        <charset val="134"/>
      </rPr>
      <t>月。培训内容主要为创业就业技能培训。</t>
    </r>
  </si>
  <si>
    <t>移民安置区实用技术培训</t>
  </si>
  <si>
    <r>
      <rPr>
        <sz val="12"/>
        <rFont val="宋体"/>
        <charset val="134"/>
      </rPr>
      <t>衔接资金</t>
    </r>
    <r>
      <rPr>
        <sz val="12"/>
        <rFont val="Times New Roman"/>
        <charset val="134"/>
      </rPr>
      <t>5</t>
    </r>
    <r>
      <rPr>
        <sz val="12"/>
        <rFont val="宋体"/>
        <charset val="134"/>
      </rPr>
      <t>万元用于脱贫户和监测对象。在</t>
    </r>
    <r>
      <rPr>
        <sz val="12"/>
        <rFont val="Times New Roman"/>
        <charset val="134"/>
      </rPr>
      <t>22</t>
    </r>
    <r>
      <rPr>
        <sz val="12"/>
        <rFont val="宋体"/>
        <charset val="134"/>
      </rPr>
      <t>个移民安置区开展</t>
    </r>
    <r>
      <rPr>
        <sz val="12"/>
        <rFont val="Times New Roman"/>
        <charset val="134"/>
      </rPr>
      <t>50</t>
    </r>
    <r>
      <rPr>
        <sz val="12"/>
        <rFont val="宋体"/>
        <charset val="134"/>
      </rPr>
      <t>人次的实用技术培训（其中已脱贫人口和监测对象</t>
    </r>
    <r>
      <rPr>
        <sz val="12"/>
        <rFont val="Times New Roman"/>
        <charset val="134"/>
      </rPr>
      <t>25</t>
    </r>
    <r>
      <rPr>
        <sz val="12"/>
        <rFont val="宋体"/>
        <charset val="134"/>
      </rPr>
      <t>人次，一般农户</t>
    </r>
    <r>
      <rPr>
        <sz val="12"/>
        <rFont val="Times New Roman"/>
        <charset val="134"/>
      </rPr>
      <t>25</t>
    </r>
    <r>
      <rPr>
        <sz val="12"/>
        <rFont val="宋体"/>
        <charset val="134"/>
      </rPr>
      <t>人次）。培训标准</t>
    </r>
    <r>
      <rPr>
        <sz val="12"/>
        <rFont val="Times New Roman"/>
        <charset val="134"/>
      </rPr>
      <t>2000</t>
    </r>
    <r>
      <rPr>
        <sz val="12"/>
        <rFont val="宋体"/>
        <charset val="134"/>
      </rPr>
      <t>元</t>
    </r>
    <r>
      <rPr>
        <sz val="12"/>
        <rFont val="Times New Roman"/>
        <charset val="134"/>
      </rPr>
      <t>/</t>
    </r>
    <r>
      <rPr>
        <sz val="12"/>
        <rFont val="宋体"/>
        <charset val="134"/>
      </rPr>
      <t>人次。培训时间拟为</t>
    </r>
    <r>
      <rPr>
        <sz val="12"/>
        <rFont val="Times New Roman"/>
        <charset val="134"/>
      </rPr>
      <t>6</t>
    </r>
    <r>
      <rPr>
        <sz val="12"/>
        <rFont val="宋体"/>
        <charset val="134"/>
      </rPr>
      <t>月至</t>
    </r>
    <r>
      <rPr>
        <sz val="12"/>
        <rFont val="Times New Roman"/>
        <charset val="134"/>
      </rPr>
      <t>12</t>
    </r>
    <r>
      <rPr>
        <sz val="12"/>
        <rFont val="宋体"/>
        <charset val="134"/>
      </rPr>
      <t>月。培训内容主要为实用技术培训。</t>
    </r>
  </si>
  <si>
    <t>移民安置区经营管理和财务管理能力培训</t>
  </si>
  <si>
    <r>
      <rPr>
        <sz val="12"/>
        <rFont val="宋体"/>
        <charset val="134"/>
      </rPr>
      <t>衔接资金</t>
    </r>
    <r>
      <rPr>
        <sz val="12"/>
        <rFont val="Times New Roman"/>
        <charset val="134"/>
      </rPr>
      <t>5</t>
    </r>
    <r>
      <rPr>
        <sz val="12"/>
        <rFont val="宋体"/>
        <charset val="134"/>
      </rPr>
      <t>万元用于脱贫户和监测对象。在</t>
    </r>
    <r>
      <rPr>
        <sz val="12"/>
        <rFont val="Times New Roman"/>
        <charset val="134"/>
      </rPr>
      <t>22</t>
    </r>
    <r>
      <rPr>
        <sz val="12"/>
        <rFont val="宋体"/>
        <charset val="134"/>
      </rPr>
      <t>个移民安置区</t>
    </r>
    <r>
      <rPr>
        <sz val="12"/>
        <rFont val="Times New Roman"/>
        <charset val="134"/>
      </rPr>
      <t>50</t>
    </r>
    <r>
      <rPr>
        <sz val="12"/>
        <rFont val="宋体"/>
        <charset val="134"/>
      </rPr>
      <t>人次的经营管理和财务管理能力培训（所有移民）。培训标准</t>
    </r>
    <r>
      <rPr>
        <sz val="12"/>
        <rFont val="Times New Roman"/>
        <charset val="134"/>
      </rPr>
      <t>2000</t>
    </r>
    <r>
      <rPr>
        <sz val="12"/>
        <rFont val="宋体"/>
        <charset val="134"/>
      </rPr>
      <t>元</t>
    </r>
    <r>
      <rPr>
        <sz val="12"/>
        <rFont val="Times New Roman"/>
        <charset val="134"/>
      </rPr>
      <t>/</t>
    </r>
    <r>
      <rPr>
        <sz val="12"/>
        <rFont val="宋体"/>
        <charset val="134"/>
      </rPr>
      <t>人次。培训时间拟为</t>
    </r>
    <r>
      <rPr>
        <sz val="12"/>
        <rFont val="Times New Roman"/>
        <charset val="134"/>
      </rPr>
      <t>6</t>
    </r>
    <r>
      <rPr>
        <sz val="12"/>
        <rFont val="宋体"/>
        <charset val="134"/>
      </rPr>
      <t>月至</t>
    </r>
    <r>
      <rPr>
        <sz val="12"/>
        <rFont val="Times New Roman"/>
        <charset val="134"/>
      </rPr>
      <t>12</t>
    </r>
    <r>
      <rPr>
        <sz val="12"/>
        <rFont val="宋体"/>
        <charset val="134"/>
      </rPr>
      <t>月。培训内容主要为经营管理和财务管理能力培训。</t>
    </r>
  </si>
  <si>
    <t>移民安置区公益岗就业</t>
  </si>
  <si>
    <r>
      <rPr>
        <sz val="12"/>
        <rFont val="宋体"/>
        <charset val="134"/>
      </rPr>
      <t>在</t>
    </r>
    <r>
      <rPr>
        <sz val="12"/>
        <rFont val="Times New Roman"/>
        <charset val="134"/>
      </rPr>
      <t>22</t>
    </r>
    <r>
      <rPr>
        <sz val="12"/>
        <rFont val="宋体"/>
        <charset val="134"/>
      </rPr>
      <t>个移民安置区优先安排</t>
    </r>
    <r>
      <rPr>
        <sz val="12"/>
        <rFont val="Times New Roman"/>
        <charset val="134"/>
      </rPr>
      <t>50</t>
    </r>
    <r>
      <rPr>
        <sz val="12"/>
        <rFont val="宋体"/>
        <charset val="134"/>
      </rPr>
      <t>个难以通过市场就业的脱贫搬迁人口和监测对象就业，期限一年，补贴标准</t>
    </r>
    <r>
      <rPr>
        <sz val="12"/>
        <rFont val="Times New Roman"/>
        <charset val="134"/>
      </rPr>
      <t>10000</t>
    </r>
    <r>
      <rPr>
        <sz val="12"/>
        <rFont val="宋体"/>
        <charset val="134"/>
      </rPr>
      <t>元</t>
    </r>
    <r>
      <rPr>
        <sz val="12"/>
        <rFont val="Times New Roman"/>
        <charset val="134"/>
      </rPr>
      <t>/</t>
    </r>
    <r>
      <rPr>
        <sz val="12"/>
        <rFont val="宋体"/>
        <charset val="134"/>
      </rPr>
      <t>年。</t>
    </r>
  </si>
  <si>
    <t>劳动力就业培训和转移就业提升行动项目（闽宁）</t>
  </si>
  <si>
    <t>开展就业培训能力提升行动。开展技能培训180人、开展电子商务培训100人，培训脱贫人口不少于30%。
开展劳动力转移就业提升行动。其中：（1）打造“盐池滩羊分割工”劳务品牌就业示范基地，举办企业订单培训50人（滩羊分割），实用技术培训150人；（2）开展致富带头人培训（滩羊经纪人）100人；（3）以上两项培训中脱贫人口占比不少于30%。                         
强化闽宁劳务协作。组织盐池县籍脱贫劳动力、搬迁移民劳动力及其他困难家庭劳动力赴闽转移就业，实现稳定增收。全年输出30人，稳定就业3个月每人奖补3000元，稳定就业6个月以上每人奖补6000元。</t>
  </si>
  <si>
    <t>相关乡镇</t>
  </si>
  <si>
    <t>县乡村抓党建促乡村振兴能力提升培训项目（闽宁）</t>
  </si>
  <si>
    <t>开展抓党建促乡村振兴能力提升培训，重点学习福建石狮等地强化党建引领乡村治理、发展壮大集体经济、推动产业发展等特色经验做法，以高质量党建推进乡村全面振兴。年完成县乡村三级干部能力提升培训100人次以上。</t>
  </si>
  <si>
    <r>
      <rPr>
        <sz val="16"/>
        <rFont val="方正仿宋简体"/>
        <charset val="134"/>
      </rPr>
      <t>县委组织部</t>
    </r>
  </si>
  <si>
    <t>闽宁乡村振兴能力提升培训项目（闽宁）</t>
  </si>
  <si>
    <t>开展县乡村干部、企业负责人、个体工商户等乡村振兴能力提升培训，学习借鉴福建省在乡村建设、乡村治理和乡村振兴等方面经验，助力乡村全面振兴。年完成县乡村干部培训40人次以上；年完成企业负责人、个体工商户培训40人次以上。</t>
  </si>
  <si>
    <t>就业创业和人才服务中心</t>
  </si>
  <si>
    <t>闽宁文化艺术交流及旅游资源推介项目（闽宁）</t>
  </si>
  <si>
    <t>为加强闽宁文化旅游产业的互补性与合作潜力，主要围绕文旅产业相关人员培训及旅游招商推介交流等内容，推动两地文化交流，助力两地旅游产业高质量发展。年完成文旅产业相关人员培训1期。</t>
  </si>
  <si>
    <t>文化旅游广电局</t>
  </si>
  <si>
    <t>青年就业创业电商培训项目（闽宁）</t>
  </si>
  <si>
    <t>支持举办开展青年就业创业及电商人才培训班1期。                          开展“乡村振兴 青年建功”闽宁协作直播带货、创新创业大赛暨“我为家乡代言”进校园系列活动。</t>
  </si>
  <si>
    <t>团县委</t>
  </si>
  <si>
    <t>闽宁产业园电商孵化基地改造提升项目（闽宁）</t>
  </si>
  <si>
    <t>新增箱式变压器及基础1台、分接箱及基础1台、一二次融合柱上断路器1台、电缆井1座,敷设高压电缆450米、低压电缆435米等。</t>
  </si>
  <si>
    <t>工业信息化和商务局</t>
  </si>
  <si>
    <t>残疾人就业创业及服务提升项目（闽宁）</t>
  </si>
  <si>
    <t>1.投入资金30万元，新建残疾人电商孵化基地；开展2~3期残疾人电商直播培训；在残疾人电商孵化基地进行无障碍环境建设。2.投入资金40万元，开展场地平整、防水处理、悬浮地垫铺设、文化宣传等；配备残疾儿童户外感统训练设备等；建设康复中心安保室和防暴设施设备等。</t>
  </si>
  <si>
    <t>县残联</t>
  </si>
  <si>
    <t>县乡村干部教育培训项目（中航油）</t>
  </si>
  <si>
    <t>围绕乡村振兴政策理论、乡村治理等内容，采取专题辅导、实务操作、现场观摩、视频教学等方式，举办县乡村干部培训班3期以上，培训干部200人次以上。</t>
  </si>
  <si>
    <t>县委党校、相关乡镇</t>
  </si>
  <si>
    <t>县委
组织部</t>
  </si>
  <si>
    <t>就业创业技能培训项目（中航油）</t>
  </si>
  <si>
    <t>主要面向全县农村转移就业劳动者、城乡未继续升学的初高中毕业生、高校毕业生、就业困难人员、搬迁群众等就业重点群体以及脱贫劳动力等法定劳动年龄内有培训意愿和就业能力的城乡各类劳动者，举办培训班7期200人次以上。</t>
  </si>
  <si>
    <t>农村电商培训提升项目（中航油）</t>
  </si>
  <si>
    <t>主要帮助乡村干部、农户等熟悉电商运营思维及技巧，熟练掌握电商平台的应用服务，体验电商平台的运营思维及变现技巧，从而进一步拓宽农产品外销渠道，充分发挥电商在乡村振兴中的作用，年内完成培训50人次以上。</t>
  </si>
  <si>
    <t>医疗保障项目（中航油）</t>
  </si>
  <si>
    <t>购置血液透析机5台，新增血液透析床位10张。</t>
  </si>
  <si>
    <t>盐池县
人民医院</t>
  </si>
  <si>
    <t>卫生健康局</t>
  </si>
  <si>
    <t>因病因灾帮扶项目（中航油）</t>
  </si>
  <si>
    <t>救助脱贫户、监测对象户和需要救助的老人、青少年等，以1000—10000元不等的标准进行补助。</t>
  </si>
  <si>
    <t>民政局</t>
  </si>
  <si>
    <t>教育帮扶项目（中航油）</t>
  </si>
  <si>
    <t>支持希望书桌发放、希望小屋打造、点亮困境青少年微心愿、突发困难青少年帮扶及青少年研学等。</t>
  </si>
  <si>
    <t>附件2</t>
  </si>
  <si>
    <t>盐池县冯记沟乡2024年巩固拓展脱贫攻坚成果同乡村振兴有效衔接项目统计表</t>
  </si>
  <si>
    <t>其他</t>
  </si>
  <si>
    <t>合计（14个）</t>
  </si>
  <si>
    <t>产业发展项目（10个）</t>
  </si>
  <si>
    <r>
      <rPr>
        <sz val="12"/>
        <rFont val="Times New Roman"/>
        <charset val="0"/>
      </rPr>
      <t>2024</t>
    </r>
    <r>
      <rPr>
        <sz val="12"/>
        <rFont val="仿宋_GB2312"/>
        <charset val="0"/>
      </rPr>
      <t>年乡镇小产业补助项目（户）</t>
    </r>
  </si>
  <si>
    <r>
      <rPr>
        <sz val="12"/>
        <color theme="1"/>
        <rFont val="仿宋_GB2312"/>
        <charset val="134"/>
      </rPr>
      <t>用于支持脱贫户和监测对象发展特色产业项目补助。支持本乡发展适合本地的特色产业项目，对全乡农户采取以奖代补的形式进行支持，脱贫户每户享受补助累计不超过</t>
    </r>
    <r>
      <rPr>
        <sz val="12"/>
        <color theme="1"/>
        <rFont val="Times New Roman"/>
        <charset val="134"/>
      </rPr>
      <t>2000</t>
    </r>
    <r>
      <rPr>
        <sz val="12"/>
        <color theme="1"/>
        <rFont val="仿宋_GB2312"/>
        <charset val="134"/>
      </rPr>
      <t>元。</t>
    </r>
  </si>
  <si>
    <r>
      <rPr>
        <sz val="12"/>
        <color theme="1"/>
        <rFont val="仿宋_GB2312"/>
        <charset val="134"/>
      </rPr>
      <t>冯记沟乡</t>
    </r>
    <r>
      <rPr>
        <sz val="12"/>
        <color theme="1"/>
        <rFont val="Times New Roman"/>
        <charset val="134"/>
      </rPr>
      <t xml:space="preserve">
</t>
    </r>
    <r>
      <rPr>
        <sz val="12"/>
        <color theme="1"/>
        <rFont val="仿宋_GB2312"/>
        <charset val="134"/>
      </rPr>
      <t>暴记春村</t>
    </r>
  </si>
  <si>
    <r>
      <rPr>
        <sz val="12"/>
        <color theme="1"/>
        <rFont val="仿宋_GB2312"/>
        <charset val="134"/>
      </rPr>
      <t>冯记沟乡</t>
    </r>
    <r>
      <rPr>
        <sz val="12"/>
        <color theme="1"/>
        <rFont val="Times New Roman"/>
        <charset val="134"/>
      </rPr>
      <t xml:space="preserve">
</t>
    </r>
    <r>
      <rPr>
        <sz val="12"/>
        <color theme="1"/>
        <rFont val="仿宋_GB2312"/>
        <charset val="134"/>
      </rPr>
      <t>人民政府</t>
    </r>
  </si>
  <si>
    <t>补助类项目，不形成资产</t>
  </si>
  <si>
    <r>
      <rPr>
        <sz val="12"/>
        <color theme="1"/>
        <rFont val="仿宋_GB2312"/>
        <charset val="134"/>
      </rPr>
      <t>冯记沟乡</t>
    </r>
    <r>
      <rPr>
        <sz val="12"/>
        <color theme="1"/>
        <rFont val="Times New Roman"/>
        <charset val="134"/>
      </rPr>
      <t xml:space="preserve">
</t>
    </r>
    <r>
      <rPr>
        <sz val="12"/>
        <color theme="1"/>
        <rFont val="仿宋_GB2312"/>
        <charset val="134"/>
      </rPr>
      <t>丁记掌村</t>
    </r>
  </si>
  <si>
    <r>
      <rPr>
        <sz val="12"/>
        <color theme="1"/>
        <rFont val="仿宋_GB2312"/>
        <charset val="134"/>
      </rPr>
      <t>冯记沟乡</t>
    </r>
    <r>
      <rPr>
        <sz val="12"/>
        <color theme="1"/>
        <rFont val="Times New Roman"/>
        <charset val="134"/>
      </rPr>
      <t xml:space="preserve">
</t>
    </r>
    <r>
      <rPr>
        <sz val="12"/>
        <color theme="1"/>
        <rFont val="仿宋_GB2312"/>
        <charset val="134"/>
      </rPr>
      <t>冯记沟村</t>
    </r>
  </si>
  <si>
    <r>
      <rPr>
        <sz val="12"/>
        <color theme="1"/>
        <rFont val="仿宋_GB2312"/>
        <charset val="134"/>
      </rPr>
      <t>冯记沟乡</t>
    </r>
    <r>
      <rPr>
        <sz val="12"/>
        <color theme="1"/>
        <rFont val="Times New Roman"/>
        <charset val="134"/>
      </rPr>
      <t xml:space="preserve">
</t>
    </r>
    <r>
      <rPr>
        <sz val="12"/>
        <color theme="1"/>
        <rFont val="仿宋_GB2312"/>
        <charset val="134"/>
      </rPr>
      <t>回六庄村</t>
    </r>
  </si>
  <si>
    <r>
      <rPr>
        <sz val="12"/>
        <color theme="1"/>
        <rFont val="仿宋_GB2312"/>
        <charset val="134"/>
      </rPr>
      <t>冯记沟乡</t>
    </r>
    <r>
      <rPr>
        <sz val="12"/>
        <color theme="1"/>
        <rFont val="Times New Roman"/>
        <charset val="134"/>
      </rPr>
      <t xml:space="preserve">
</t>
    </r>
    <r>
      <rPr>
        <sz val="12"/>
        <color theme="1"/>
        <rFont val="仿宋_GB2312"/>
        <charset val="134"/>
      </rPr>
      <t>马儿庄村</t>
    </r>
  </si>
  <si>
    <r>
      <rPr>
        <sz val="12"/>
        <color theme="1"/>
        <rFont val="仿宋_GB2312"/>
        <charset val="134"/>
      </rPr>
      <t>冯记沟乡</t>
    </r>
    <r>
      <rPr>
        <sz val="12"/>
        <color theme="1"/>
        <rFont val="Times New Roman"/>
        <charset val="134"/>
      </rPr>
      <t xml:space="preserve">
</t>
    </r>
    <r>
      <rPr>
        <sz val="12"/>
        <color theme="1"/>
        <rFont val="仿宋_GB2312"/>
        <charset val="134"/>
      </rPr>
      <t>平台村</t>
    </r>
  </si>
  <si>
    <r>
      <rPr>
        <sz val="12"/>
        <color theme="1"/>
        <rFont val="仿宋_GB2312"/>
        <charset val="134"/>
      </rPr>
      <t>冯记沟乡</t>
    </r>
    <r>
      <rPr>
        <sz val="12"/>
        <color theme="1"/>
        <rFont val="Times New Roman"/>
        <charset val="134"/>
      </rPr>
      <t xml:space="preserve">
</t>
    </r>
    <r>
      <rPr>
        <sz val="12"/>
        <color theme="1"/>
        <rFont val="仿宋_GB2312"/>
        <charset val="134"/>
      </rPr>
      <t>汪水塘村</t>
    </r>
  </si>
  <si>
    <r>
      <rPr>
        <sz val="12"/>
        <color theme="1"/>
        <rFont val="仿宋_GB2312"/>
        <charset val="134"/>
      </rPr>
      <t>冯记沟乡</t>
    </r>
    <r>
      <rPr>
        <sz val="12"/>
        <color theme="1"/>
        <rFont val="Times New Roman"/>
        <charset val="134"/>
      </rPr>
      <t xml:space="preserve">
</t>
    </r>
    <r>
      <rPr>
        <sz val="12"/>
        <color theme="1"/>
        <rFont val="仿宋_GB2312"/>
        <charset val="134"/>
      </rPr>
      <t>雨强村</t>
    </r>
  </si>
  <si>
    <r>
      <rPr>
        <sz val="12"/>
        <rFont val="Times New Roman"/>
        <charset val="0"/>
      </rPr>
      <t>2024</t>
    </r>
    <r>
      <rPr>
        <sz val="12"/>
        <rFont val="仿宋_GB2312"/>
        <charset val="0"/>
      </rPr>
      <t>年监测对象产业扶持</t>
    </r>
  </si>
  <si>
    <r>
      <rPr>
        <sz val="12"/>
        <color theme="1"/>
        <rFont val="仿宋_GB2312"/>
        <charset val="134"/>
      </rPr>
      <t>重点围绕低收入人口产业发展和</t>
    </r>
    <r>
      <rPr>
        <sz val="12"/>
        <color theme="1"/>
        <rFont val="Times New Roman"/>
        <charset val="134"/>
      </rPr>
      <t>“</t>
    </r>
    <r>
      <rPr>
        <sz val="12"/>
        <color theme="1"/>
        <rFont val="仿宋_GB2312"/>
        <charset val="134"/>
      </rPr>
      <t>两不愁、三保障</t>
    </r>
    <r>
      <rPr>
        <sz val="12"/>
        <color theme="1"/>
        <rFont val="Times New Roman"/>
        <charset val="134"/>
      </rPr>
      <t>”</t>
    </r>
    <r>
      <rPr>
        <sz val="12"/>
        <color theme="1"/>
        <rFont val="仿宋_GB2312"/>
        <charset val="134"/>
      </rPr>
      <t>突出问题进行扶持（每户补助</t>
    </r>
    <r>
      <rPr>
        <sz val="12"/>
        <color theme="1"/>
        <rFont val="Times New Roman"/>
        <charset val="134"/>
      </rPr>
      <t>1.5</t>
    </r>
    <r>
      <rPr>
        <sz val="12"/>
        <color theme="1"/>
        <rFont val="仿宋_GB2312"/>
        <charset val="134"/>
      </rPr>
      <t>万元）。</t>
    </r>
  </si>
  <si>
    <r>
      <rPr>
        <sz val="12"/>
        <rFont val="Times New Roman"/>
        <charset val="0"/>
      </rPr>
      <t>2024</t>
    </r>
    <r>
      <rPr>
        <sz val="12"/>
        <rFont val="仿宋_GB2312"/>
        <charset val="0"/>
      </rPr>
      <t>年高质量庭院经济发展</t>
    </r>
  </si>
  <si>
    <r>
      <rPr>
        <sz val="12"/>
        <color theme="1"/>
        <rFont val="仿宋_GB2312"/>
        <charset val="134"/>
      </rPr>
      <t>全乡范围内完成脱贫户、监测对象</t>
    </r>
    <r>
      <rPr>
        <sz val="12"/>
        <color theme="1"/>
        <rFont val="Times New Roman"/>
        <charset val="134"/>
      </rPr>
      <t>24</t>
    </r>
    <r>
      <rPr>
        <sz val="12"/>
        <color theme="1"/>
        <rFont val="仿宋_GB2312"/>
        <charset val="134"/>
      </rPr>
      <t>户高质量庭院经济发展，支持发展庭院特色种植、庭院特色手工、庭院特色休闲旅游、庭院生产生活服务。</t>
    </r>
  </si>
  <si>
    <r>
      <rPr>
        <sz val="12"/>
        <color theme="1"/>
        <rFont val="Times New Roman"/>
        <charset val="134"/>
      </rPr>
      <t>1.</t>
    </r>
    <r>
      <rPr>
        <sz val="12"/>
        <color theme="1"/>
        <rFont val="仿宋_GB2312"/>
        <charset val="134"/>
      </rPr>
      <t>新建</t>
    </r>
    <r>
      <rPr>
        <sz val="12"/>
        <color theme="1"/>
        <rFont val="Times New Roman"/>
        <charset val="134"/>
      </rPr>
      <t>1#</t>
    </r>
    <r>
      <rPr>
        <sz val="12"/>
        <color theme="1"/>
        <rFont val="仿宋_GB2312"/>
        <charset val="134"/>
      </rPr>
      <t>滩鸡舍面积</t>
    </r>
    <r>
      <rPr>
        <sz val="12"/>
        <color theme="1"/>
        <rFont val="Times New Roman"/>
        <charset val="134"/>
      </rPr>
      <t>489.74</t>
    </r>
    <r>
      <rPr>
        <sz val="12"/>
        <color theme="1"/>
        <rFont val="仿宋_GB2312"/>
        <charset val="134"/>
      </rPr>
      <t>平方米；</t>
    </r>
    <r>
      <rPr>
        <sz val="12"/>
        <color theme="1"/>
        <rFont val="Times New Roman"/>
        <charset val="134"/>
      </rPr>
      <t>2#</t>
    </r>
    <r>
      <rPr>
        <sz val="12"/>
        <color theme="1"/>
        <rFont val="仿宋_GB2312"/>
        <charset val="134"/>
      </rPr>
      <t>滩鸡舍面积</t>
    </r>
    <r>
      <rPr>
        <sz val="12"/>
        <color theme="1"/>
        <rFont val="Times New Roman"/>
        <charset val="134"/>
      </rPr>
      <t>566.66</t>
    </r>
    <r>
      <rPr>
        <sz val="12"/>
        <color theme="1"/>
        <rFont val="仿宋_GB2312"/>
        <charset val="134"/>
      </rPr>
      <t>平方米；</t>
    </r>
    <r>
      <rPr>
        <sz val="12"/>
        <color theme="1"/>
        <rFont val="Times New Roman"/>
        <charset val="134"/>
      </rPr>
      <t xml:space="preserve">
2.</t>
    </r>
    <r>
      <rPr>
        <sz val="12"/>
        <color theme="1"/>
        <rFont val="仿宋_GB2312"/>
        <charset val="134"/>
      </rPr>
      <t>新建饲料库</t>
    </r>
    <r>
      <rPr>
        <sz val="12"/>
        <color theme="1"/>
        <rFont val="Times New Roman"/>
        <charset val="134"/>
      </rPr>
      <t>36</t>
    </r>
    <r>
      <rPr>
        <sz val="12"/>
        <color theme="1"/>
        <rFont val="仿宋_GB2312"/>
        <charset val="134"/>
      </rPr>
      <t>平方米，新建消毒房</t>
    </r>
    <r>
      <rPr>
        <sz val="12"/>
        <color theme="1"/>
        <rFont val="Times New Roman"/>
        <charset val="134"/>
      </rPr>
      <t>18</t>
    </r>
    <r>
      <rPr>
        <sz val="12"/>
        <color theme="1"/>
        <rFont val="仿宋_GB2312"/>
        <charset val="134"/>
      </rPr>
      <t>平方米，新建生产用房</t>
    </r>
    <r>
      <rPr>
        <sz val="12"/>
        <color theme="1"/>
        <rFont val="Times New Roman"/>
        <charset val="134"/>
      </rPr>
      <t>21</t>
    </r>
    <r>
      <rPr>
        <sz val="12"/>
        <color theme="1"/>
        <rFont val="仿宋_GB2312"/>
        <charset val="134"/>
      </rPr>
      <t>平方米；</t>
    </r>
    <r>
      <rPr>
        <sz val="12"/>
        <color theme="1"/>
        <rFont val="Times New Roman"/>
        <charset val="134"/>
      </rPr>
      <t xml:space="preserve">
3.</t>
    </r>
    <r>
      <rPr>
        <sz val="12"/>
        <color theme="1"/>
        <rFont val="仿宋_GB2312"/>
        <charset val="134"/>
      </rPr>
      <t>消毒设备</t>
    </r>
    <r>
      <rPr>
        <sz val="12"/>
        <color theme="1"/>
        <rFont val="Times New Roman"/>
        <charset val="134"/>
      </rPr>
      <t>1</t>
    </r>
    <r>
      <rPr>
        <sz val="12"/>
        <color theme="1"/>
        <rFont val="仿宋_GB2312"/>
        <charset val="134"/>
      </rPr>
      <t>套，清运车</t>
    </r>
    <r>
      <rPr>
        <sz val="12"/>
        <color theme="1"/>
        <rFont val="Times New Roman"/>
        <charset val="134"/>
      </rPr>
      <t>1</t>
    </r>
    <r>
      <rPr>
        <sz val="12"/>
        <color theme="1"/>
        <rFont val="仿宋_GB2312"/>
        <charset val="134"/>
      </rPr>
      <t>辆；</t>
    </r>
    <r>
      <rPr>
        <sz val="12"/>
        <color theme="1"/>
        <rFont val="Times New Roman"/>
        <charset val="134"/>
      </rPr>
      <t xml:space="preserve">
4.</t>
    </r>
    <r>
      <rPr>
        <sz val="12"/>
        <color theme="1"/>
        <rFont val="仿宋_GB2312"/>
        <charset val="134"/>
      </rPr>
      <t>新建围栏</t>
    </r>
    <r>
      <rPr>
        <sz val="12"/>
        <color theme="1"/>
        <rFont val="Times New Roman"/>
        <charset val="134"/>
      </rPr>
      <t>713</t>
    </r>
    <r>
      <rPr>
        <sz val="12"/>
        <color theme="1"/>
        <rFont val="仿宋_GB2312"/>
        <charset val="134"/>
      </rPr>
      <t>米；</t>
    </r>
    <r>
      <rPr>
        <sz val="12"/>
        <color theme="1"/>
        <rFont val="Times New Roman"/>
        <charset val="134"/>
      </rPr>
      <t xml:space="preserve">
5.</t>
    </r>
    <r>
      <rPr>
        <sz val="12"/>
        <color theme="1"/>
        <rFont val="仿宋_GB2312"/>
        <charset val="134"/>
      </rPr>
      <t>导线架设</t>
    </r>
    <r>
      <rPr>
        <sz val="12"/>
        <color theme="1"/>
        <rFont val="Times New Roman"/>
        <charset val="134"/>
      </rPr>
      <t>290</t>
    </r>
    <r>
      <rPr>
        <sz val="12"/>
        <color theme="1"/>
        <rFont val="仿宋_GB2312"/>
        <charset val="134"/>
      </rPr>
      <t>米、电力电缆铺设</t>
    </r>
    <r>
      <rPr>
        <sz val="12"/>
        <color theme="1"/>
        <rFont val="Times New Roman"/>
        <charset val="134"/>
      </rPr>
      <t>300.46</t>
    </r>
    <r>
      <rPr>
        <sz val="12"/>
        <color theme="1"/>
        <rFont val="仿宋_GB2312"/>
        <charset val="134"/>
      </rPr>
      <t>米、室外</t>
    </r>
    <r>
      <rPr>
        <sz val="12"/>
        <color theme="1"/>
        <rFont val="Times New Roman"/>
        <charset val="134"/>
      </rPr>
      <t>AZ</t>
    </r>
    <r>
      <rPr>
        <sz val="12"/>
        <color theme="1"/>
        <rFont val="仿宋_GB2312"/>
        <charset val="134"/>
      </rPr>
      <t>箱</t>
    </r>
    <r>
      <rPr>
        <sz val="12"/>
        <color theme="1"/>
        <rFont val="Times New Roman"/>
        <charset val="134"/>
      </rPr>
      <t>1</t>
    </r>
    <r>
      <rPr>
        <sz val="12"/>
        <color theme="1"/>
        <rFont val="仿宋_GB2312"/>
        <charset val="134"/>
      </rPr>
      <t>台、敷设给水管线</t>
    </r>
    <r>
      <rPr>
        <sz val="12"/>
        <color theme="1"/>
        <rFont val="Times New Roman"/>
        <charset val="134"/>
      </rPr>
      <t>381</t>
    </r>
    <r>
      <rPr>
        <sz val="12"/>
        <color theme="1"/>
        <rFont val="仿宋_GB2312"/>
        <charset val="134"/>
      </rPr>
      <t>米、安装室外</t>
    </r>
    <r>
      <rPr>
        <sz val="12"/>
        <color theme="1"/>
        <rFont val="Times New Roman"/>
        <charset val="134"/>
      </rPr>
      <t>AZ</t>
    </r>
    <r>
      <rPr>
        <sz val="12"/>
        <color theme="1"/>
        <rFont val="仿宋_GB2312"/>
        <charset val="134"/>
      </rPr>
      <t>箱</t>
    </r>
    <r>
      <rPr>
        <sz val="12"/>
        <color theme="1"/>
        <rFont val="Times New Roman"/>
        <charset val="134"/>
      </rPr>
      <t>1</t>
    </r>
    <r>
      <rPr>
        <sz val="12"/>
        <color theme="1"/>
        <rFont val="仿宋_GB2312"/>
        <charset val="134"/>
      </rPr>
      <t>台、安装水表井</t>
    </r>
    <r>
      <rPr>
        <sz val="12"/>
        <color theme="1"/>
        <rFont val="Times New Roman"/>
        <charset val="134"/>
      </rPr>
      <t>2</t>
    </r>
    <r>
      <rPr>
        <sz val="12"/>
        <color theme="1"/>
        <rFont val="仿宋_GB2312"/>
        <charset val="134"/>
      </rPr>
      <t>座。</t>
    </r>
    <r>
      <rPr>
        <sz val="12"/>
        <color theme="1"/>
        <rFont val="Times New Roman"/>
        <charset val="134"/>
      </rPr>
      <t xml:space="preserve">
6.</t>
    </r>
    <r>
      <rPr>
        <sz val="12"/>
        <color theme="1"/>
        <rFont val="仿宋_GB2312"/>
        <charset val="134"/>
      </rPr>
      <t>太阳能灭虫灯</t>
    </r>
    <r>
      <rPr>
        <sz val="12"/>
        <color theme="1"/>
        <rFont val="Times New Roman"/>
        <charset val="134"/>
      </rPr>
      <t>12</t>
    </r>
    <r>
      <rPr>
        <sz val="12"/>
        <color theme="1"/>
        <rFont val="仿宋_GB2312"/>
        <charset val="134"/>
      </rPr>
      <t>套、滩鸡活动栖息钢架</t>
    </r>
    <r>
      <rPr>
        <sz val="12"/>
        <color theme="1"/>
        <rFont val="Times New Roman"/>
        <charset val="134"/>
      </rPr>
      <t>2</t>
    </r>
    <r>
      <rPr>
        <sz val="12"/>
        <color theme="1"/>
        <rFont val="仿宋_GB2312"/>
        <charset val="134"/>
      </rPr>
      <t>套；</t>
    </r>
    <r>
      <rPr>
        <sz val="12"/>
        <color theme="1"/>
        <rFont val="Times New Roman"/>
        <charset val="134"/>
      </rPr>
      <t xml:space="preserve">
7.</t>
    </r>
    <r>
      <rPr>
        <sz val="12"/>
        <color theme="1"/>
        <rFont val="仿宋_GB2312"/>
        <charset val="134"/>
      </rPr>
      <t>铺设砂石砾路</t>
    </r>
    <r>
      <rPr>
        <sz val="12"/>
        <color theme="1"/>
        <rFont val="Times New Roman"/>
        <charset val="134"/>
      </rPr>
      <t>1130</t>
    </r>
    <r>
      <rPr>
        <sz val="12"/>
        <color theme="1"/>
        <rFont val="仿宋_GB2312"/>
        <charset val="134"/>
      </rPr>
      <t>平米；</t>
    </r>
    <r>
      <rPr>
        <sz val="12"/>
        <color theme="1"/>
        <rFont val="Times New Roman"/>
        <charset val="134"/>
      </rPr>
      <t xml:space="preserve">
8.</t>
    </r>
    <r>
      <rPr>
        <sz val="12"/>
        <color theme="1"/>
        <rFont val="仿宋_GB2312"/>
        <charset val="134"/>
      </rPr>
      <t>平整场地</t>
    </r>
    <r>
      <rPr>
        <sz val="12"/>
        <color theme="1"/>
        <rFont val="Times New Roman"/>
        <charset val="134"/>
      </rPr>
      <t>1600</t>
    </r>
    <r>
      <rPr>
        <sz val="12"/>
        <color theme="1"/>
        <rFont val="仿宋_GB2312"/>
        <charset val="134"/>
      </rPr>
      <t>平方米。</t>
    </r>
  </si>
  <si>
    <r>
      <rPr>
        <sz val="12"/>
        <rFont val="宋体"/>
        <charset val="134"/>
      </rPr>
      <t>新型农村集体经济发展项目</t>
    </r>
    <r>
      <rPr>
        <sz val="12"/>
        <rFont val="Times New Roman"/>
        <charset val="134"/>
      </rPr>
      <t>-</t>
    </r>
    <r>
      <rPr>
        <sz val="12"/>
        <rFont val="宋体"/>
        <charset val="134"/>
      </rPr>
      <t>冯记沟乡回六庄村</t>
    </r>
  </si>
  <si>
    <r>
      <rPr>
        <sz val="12"/>
        <rFont val="Times New Roman"/>
        <charset val="134"/>
      </rPr>
      <t>1.</t>
    </r>
    <r>
      <rPr>
        <sz val="12"/>
        <rFont val="仿宋_GB2312"/>
        <charset val="134"/>
      </rPr>
      <t>建设生产用房</t>
    </r>
    <r>
      <rPr>
        <sz val="12"/>
        <rFont val="Times New Roman"/>
        <charset val="134"/>
      </rPr>
      <t>125.58</t>
    </r>
    <r>
      <rPr>
        <sz val="12"/>
        <rFont val="仿宋_GB2312"/>
        <charset val="134"/>
      </rPr>
      <t>平方米；</t>
    </r>
    <r>
      <rPr>
        <sz val="12"/>
        <rFont val="Times New Roman"/>
        <charset val="134"/>
      </rPr>
      <t xml:space="preserve">
2.</t>
    </r>
    <r>
      <rPr>
        <sz val="12"/>
        <rFont val="仿宋_GB2312"/>
        <charset val="134"/>
      </rPr>
      <t>滩鸡大棚建设</t>
    </r>
    <r>
      <rPr>
        <sz val="12"/>
        <rFont val="Times New Roman"/>
        <charset val="134"/>
      </rPr>
      <t>420.97</t>
    </r>
    <r>
      <rPr>
        <sz val="12"/>
        <rFont val="仿宋_GB2312"/>
        <charset val="134"/>
      </rPr>
      <t>平方米；消毒车</t>
    </r>
    <r>
      <rPr>
        <sz val="12"/>
        <rFont val="Times New Roman"/>
        <charset val="134"/>
      </rPr>
      <t>1</t>
    </r>
    <r>
      <rPr>
        <sz val="12"/>
        <rFont val="仿宋_GB2312"/>
        <charset val="134"/>
      </rPr>
      <t>辆，饲喂养殖设备</t>
    </r>
    <r>
      <rPr>
        <sz val="12"/>
        <rFont val="Times New Roman"/>
        <charset val="134"/>
      </rPr>
      <t>1</t>
    </r>
    <r>
      <rPr>
        <sz val="12"/>
        <rFont val="仿宋_GB2312"/>
        <charset val="134"/>
      </rPr>
      <t>套，脱毛机</t>
    </r>
    <r>
      <rPr>
        <sz val="12"/>
        <rFont val="Times New Roman"/>
        <charset val="134"/>
      </rPr>
      <t>1</t>
    </r>
    <r>
      <rPr>
        <sz val="12"/>
        <rFont val="仿宋_GB2312"/>
        <charset val="134"/>
      </rPr>
      <t>台、防尘灯</t>
    </r>
    <r>
      <rPr>
        <sz val="12"/>
        <rFont val="Times New Roman"/>
        <charset val="134"/>
      </rPr>
      <t>28</t>
    </r>
    <r>
      <rPr>
        <sz val="12"/>
        <rFont val="仿宋_GB2312"/>
        <charset val="134"/>
      </rPr>
      <t>套、灭蚊灯</t>
    </r>
    <r>
      <rPr>
        <sz val="12"/>
        <rFont val="Times New Roman"/>
        <charset val="134"/>
      </rPr>
      <t>6</t>
    </r>
    <r>
      <rPr>
        <sz val="12"/>
        <rFont val="仿宋_GB2312"/>
        <charset val="134"/>
      </rPr>
      <t>套、地埋低压电缆</t>
    </r>
    <r>
      <rPr>
        <sz val="12"/>
        <rFont val="Times New Roman"/>
        <charset val="134"/>
      </rPr>
      <t>87.96</t>
    </r>
    <r>
      <rPr>
        <sz val="12"/>
        <rFont val="仿宋_GB2312"/>
        <charset val="134"/>
      </rPr>
      <t>米。</t>
    </r>
    <r>
      <rPr>
        <sz val="12"/>
        <rFont val="Times New Roman"/>
        <charset val="134"/>
      </rPr>
      <t xml:space="preserve">
3.</t>
    </r>
    <r>
      <rPr>
        <sz val="12"/>
        <rFont val="仿宋_GB2312"/>
        <charset val="134"/>
      </rPr>
      <t>彩钢围墙建设</t>
    </r>
    <r>
      <rPr>
        <sz val="12"/>
        <rFont val="Times New Roman"/>
        <charset val="134"/>
      </rPr>
      <t>580</t>
    </r>
    <r>
      <rPr>
        <sz val="12"/>
        <rFont val="仿宋_GB2312"/>
        <charset val="134"/>
      </rPr>
      <t>米。</t>
    </r>
    <r>
      <rPr>
        <sz val="12"/>
        <rFont val="Times New Roman"/>
        <charset val="134"/>
      </rPr>
      <t xml:space="preserve">
4.</t>
    </r>
    <r>
      <rPr>
        <sz val="12"/>
        <rFont val="仿宋_GB2312"/>
        <charset val="134"/>
      </rPr>
      <t>室外给排水设施设备</t>
    </r>
    <r>
      <rPr>
        <sz val="12"/>
        <rFont val="Times New Roman"/>
        <charset val="134"/>
      </rPr>
      <t>1</t>
    </r>
    <r>
      <rPr>
        <sz val="12"/>
        <rFont val="仿宋_GB2312"/>
        <charset val="134"/>
      </rPr>
      <t>套、给水管网</t>
    </r>
    <r>
      <rPr>
        <sz val="12"/>
        <rFont val="Times New Roman"/>
        <charset val="134"/>
      </rPr>
      <t>38.98</t>
    </r>
    <r>
      <rPr>
        <sz val="12"/>
        <rFont val="仿宋_GB2312"/>
        <charset val="134"/>
      </rPr>
      <t>米。</t>
    </r>
    <r>
      <rPr>
        <sz val="12"/>
        <rFont val="Times New Roman"/>
        <charset val="134"/>
      </rPr>
      <t xml:space="preserve">
5.</t>
    </r>
    <r>
      <rPr>
        <sz val="12"/>
        <rFont val="仿宋_GB2312"/>
        <charset val="134"/>
      </rPr>
      <t>组合型成套箱式变电站</t>
    </r>
    <r>
      <rPr>
        <sz val="12"/>
        <rFont val="Times New Roman"/>
        <charset val="134"/>
      </rPr>
      <t>1</t>
    </r>
    <r>
      <rPr>
        <sz val="12"/>
        <rFont val="仿宋_GB2312"/>
        <charset val="134"/>
      </rPr>
      <t>台。</t>
    </r>
    <r>
      <rPr>
        <sz val="12"/>
        <rFont val="Times New Roman"/>
        <charset val="134"/>
      </rPr>
      <t xml:space="preserve">
6.</t>
    </r>
    <r>
      <rPr>
        <sz val="12"/>
        <rFont val="仿宋_GB2312"/>
        <charset val="134"/>
      </rPr>
      <t>导线架设</t>
    </r>
    <r>
      <rPr>
        <sz val="12"/>
        <rFont val="Times New Roman"/>
        <charset val="134"/>
      </rPr>
      <t>3*450</t>
    </r>
    <r>
      <rPr>
        <sz val="12"/>
        <rFont val="仿宋_GB2312"/>
        <charset val="134"/>
      </rPr>
      <t>米、高压水泥电杆</t>
    </r>
    <r>
      <rPr>
        <sz val="12"/>
        <rFont val="Times New Roman"/>
        <charset val="134"/>
      </rPr>
      <t>12</t>
    </r>
    <r>
      <rPr>
        <sz val="12"/>
        <rFont val="仿宋_GB2312"/>
        <charset val="134"/>
      </rPr>
      <t>根。</t>
    </r>
    <r>
      <rPr>
        <sz val="12"/>
        <rFont val="Times New Roman"/>
        <charset val="134"/>
      </rPr>
      <t xml:space="preserve">
7.</t>
    </r>
    <r>
      <rPr>
        <sz val="12"/>
        <rFont val="仿宋_GB2312"/>
        <charset val="134"/>
      </rPr>
      <t>增加新建彩钢房</t>
    </r>
    <r>
      <rPr>
        <sz val="12"/>
        <rFont val="Times New Roman"/>
        <charset val="134"/>
      </rPr>
      <t>20</t>
    </r>
    <r>
      <rPr>
        <sz val="12"/>
        <rFont val="仿宋_GB2312"/>
        <charset val="134"/>
      </rPr>
      <t>平方米；</t>
    </r>
    <r>
      <rPr>
        <sz val="12"/>
        <rFont val="Times New Roman"/>
        <charset val="134"/>
      </rPr>
      <t xml:space="preserve">
8.</t>
    </r>
    <r>
      <rPr>
        <sz val="12"/>
        <rFont val="仿宋_GB2312"/>
        <charset val="134"/>
      </rPr>
      <t>配电箱一套，</t>
    </r>
    <r>
      <rPr>
        <sz val="12"/>
        <rFont val="Times New Roman"/>
        <charset val="134"/>
      </rPr>
      <t>10w</t>
    </r>
    <r>
      <rPr>
        <sz val="12"/>
        <rFont val="仿宋_GB2312"/>
        <charset val="134"/>
      </rPr>
      <t>防尘灯</t>
    </r>
    <r>
      <rPr>
        <sz val="12"/>
        <rFont val="Times New Roman"/>
        <charset val="134"/>
      </rPr>
      <t>2</t>
    </r>
    <r>
      <rPr>
        <sz val="12"/>
        <rFont val="仿宋_GB2312"/>
        <charset val="134"/>
      </rPr>
      <t>套。</t>
    </r>
    <r>
      <rPr>
        <sz val="12"/>
        <rFont val="Times New Roman"/>
        <charset val="134"/>
      </rPr>
      <t xml:space="preserve">
9.</t>
    </r>
    <r>
      <rPr>
        <sz val="12"/>
        <rFont val="仿宋_GB2312"/>
        <charset val="134"/>
      </rPr>
      <t>新增鸡粪池</t>
    </r>
    <r>
      <rPr>
        <sz val="12"/>
        <rFont val="Times New Roman"/>
        <charset val="134"/>
      </rPr>
      <t>95</t>
    </r>
    <r>
      <rPr>
        <sz val="12"/>
        <rFont val="仿宋_GB2312"/>
        <charset val="134"/>
      </rPr>
      <t>立方米；</t>
    </r>
    <r>
      <rPr>
        <sz val="12"/>
        <rFont val="Times New Roman"/>
        <charset val="134"/>
      </rPr>
      <t xml:space="preserve">
10.</t>
    </r>
    <r>
      <rPr>
        <sz val="12"/>
        <rFont val="仿宋_GB2312"/>
        <charset val="134"/>
      </rPr>
      <t>购买鸡苗</t>
    </r>
    <r>
      <rPr>
        <sz val="12"/>
        <rFont val="Times New Roman"/>
        <charset val="134"/>
      </rPr>
      <t>2000</t>
    </r>
    <r>
      <rPr>
        <sz val="12"/>
        <rFont val="仿宋_GB2312"/>
        <charset val="134"/>
      </rPr>
      <t>只。</t>
    </r>
  </si>
  <si>
    <r>
      <rPr>
        <sz val="12"/>
        <rFont val="宋体"/>
        <charset val="134"/>
      </rPr>
      <t>冯记沟乡</t>
    </r>
    <r>
      <rPr>
        <sz val="12"/>
        <rFont val="Times New Roman"/>
        <charset val="134"/>
      </rPr>
      <t xml:space="preserve">
</t>
    </r>
    <r>
      <rPr>
        <sz val="12"/>
        <rFont val="宋体"/>
        <charset val="134"/>
      </rPr>
      <t>回六庄村</t>
    </r>
  </si>
  <si>
    <r>
      <rPr>
        <sz val="12"/>
        <rFont val="宋体"/>
        <charset val="134"/>
      </rPr>
      <t>冯记沟乡</t>
    </r>
    <r>
      <rPr>
        <sz val="12"/>
        <rFont val="Times New Roman"/>
        <charset val="134"/>
      </rPr>
      <t xml:space="preserve">
</t>
    </r>
    <r>
      <rPr>
        <sz val="12"/>
        <rFont val="宋体"/>
        <charset val="134"/>
      </rPr>
      <t>人民政府</t>
    </r>
  </si>
  <si>
    <r>
      <rPr>
        <b/>
        <sz val="12"/>
        <color theme="1"/>
        <rFont val="宋体"/>
        <charset val="134"/>
      </rPr>
      <t>自治区衔接资金结余</t>
    </r>
    <r>
      <rPr>
        <b/>
        <sz val="12"/>
        <color theme="1"/>
        <rFont val="Times New Roman"/>
        <charset val="134"/>
      </rPr>
      <t>5,820.37</t>
    </r>
    <r>
      <rPr>
        <b/>
        <sz val="12"/>
        <color theme="1"/>
        <rFont val="宋体"/>
        <charset val="134"/>
      </rPr>
      <t>元已上缴县财政</t>
    </r>
  </si>
  <si>
    <r>
      <rPr>
        <sz val="12"/>
        <rFont val="Times New Roman"/>
        <charset val="134"/>
      </rPr>
      <t>1.</t>
    </r>
    <r>
      <rPr>
        <sz val="12"/>
        <rFont val="仿宋_GB2312"/>
        <charset val="134"/>
      </rPr>
      <t>新建拱棚</t>
    </r>
    <r>
      <rPr>
        <sz val="12"/>
        <rFont val="Times New Roman"/>
        <charset val="134"/>
      </rPr>
      <t>106</t>
    </r>
    <r>
      <rPr>
        <sz val="12"/>
        <rFont val="仿宋_GB2312"/>
        <charset val="134"/>
      </rPr>
      <t>座，其中：</t>
    </r>
    <r>
      <rPr>
        <sz val="12"/>
        <rFont val="Times New Roman"/>
        <charset val="134"/>
      </rPr>
      <t>55</t>
    </r>
    <r>
      <rPr>
        <sz val="12"/>
        <rFont val="仿宋_GB2312"/>
        <charset val="134"/>
      </rPr>
      <t>米设施拱棚</t>
    </r>
    <r>
      <rPr>
        <sz val="12"/>
        <rFont val="Times New Roman"/>
        <charset val="134"/>
      </rPr>
      <t>1</t>
    </r>
    <r>
      <rPr>
        <sz val="12"/>
        <rFont val="仿宋_GB2312"/>
        <charset val="134"/>
      </rPr>
      <t>栋；</t>
    </r>
    <r>
      <rPr>
        <sz val="12"/>
        <rFont val="Times New Roman"/>
        <charset val="134"/>
      </rPr>
      <t>50</t>
    </r>
    <r>
      <rPr>
        <sz val="12"/>
        <rFont val="仿宋_GB2312"/>
        <charset val="134"/>
      </rPr>
      <t>米设施拱棚</t>
    </r>
    <r>
      <rPr>
        <sz val="12"/>
        <rFont val="Times New Roman"/>
        <charset val="134"/>
      </rPr>
      <t>100</t>
    </r>
    <r>
      <rPr>
        <sz val="12"/>
        <rFont val="仿宋_GB2312"/>
        <charset val="134"/>
      </rPr>
      <t>栋；</t>
    </r>
    <r>
      <rPr>
        <sz val="12"/>
        <rFont val="Times New Roman"/>
        <charset val="134"/>
      </rPr>
      <t>40</t>
    </r>
    <r>
      <rPr>
        <sz val="12"/>
        <rFont val="仿宋_GB2312"/>
        <charset val="134"/>
      </rPr>
      <t>米设施拱棚</t>
    </r>
    <r>
      <rPr>
        <sz val="12"/>
        <rFont val="Times New Roman"/>
        <charset val="134"/>
      </rPr>
      <t>3</t>
    </r>
    <r>
      <rPr>
        <sz val="12"/>
        <rFont val="仿宋_GB2312"/>
        <charset val="134"/>
      </rPr>
      <t>栋；</t>
    </r>
    <r>
      <rPr>
        <sz val="12"/>
        <rFont val="Times New Roman"/>
        <charset val="134"/>
      </rPr>
      <t>44</t>
    </r>
    <r>
      <rPr>
        <sz val="12"/>
        <rFont val="仿宋_GB2312"/>
        <charset val="134"/>
      </rPr>
      <t>米设施拱棚</t>
    </r>
    <r>
      <rPr>
        <sz val="12"/>
        <rFont val="Times New Roman"/>
        <charset val="134"/>
      </rPr>
      <t>2</t>
    </r>
    <r>
      <rPr>
        <sz val="12"/>
        <rFont val="仿宋_GB2312"/>
        <charset val="134"/>
      </rPr>
      <t>栋。</t>
    </r>
    <r>
      <rPr>
        <sz val="12"/>
        <rFont val="Times New Roman"/>
        <charset val="134"/>
      </rPr>
      <t xml:space="preserve">
2.</t>
    </r>
    <r>
      <rPr>
        <sz val="12"/>
        <rFont val="仿宋_GB2312"/>
        <charset val="134"/>
      </rPr>
      <t>给水管材</t>
    </r>
    <r>
      <rPr>
        <sz val="12"/>
        <rFont val="Times New Roman"/>
        <charset val="134"/>
      </rPr>
      <t>:</t>
    </r>
    <r>
      <rPr>
        <sz val="12"/>
        <rFont val="仿宋_GB2312"/>
        <charset val="134"/>
      </rPr>
      <t>室外给水管采用聚乙烯</t>
    </r>
    <r>
      <rPr>
        <sz val="12"/>
        <rFont val="Times New Roman"/>
        <charset val="134"/>
      </rPr>
      <t xml:space="preserve"> PE </t>
    </r>
    <r>
      <rPr>
        <sz val="12"/>
        <rFont val="仿宋_GB2312"/>
        <charset val="134"/>
      </rPr>
      <t>双层复合灌溉软管水带，共</t>
    </r>
    <r>
      <rPr>
        <sz val="12"/>
        <rFont val="Times New Roman"/>
        <charset val="134"/>
      </rPr>
      <t>1876</t>
    </r>
    <r>
      <rPr>
        <sz val="12"/>
        <rFont val="仿宋_GB2312"/>
        <charset val="134"/>
      </rPr>
      <t>米，管道采用贴地面移动式敷设。</t>
    </r>
    <r>
      <rPr>
        <sz val="12"/>
        <rFont val="Times New Roman"/>
        <charset val="134"/>
      </rPr>
      <t xml:space="preserve">
3.</t>
    </r>
    <r>
      <rPr>
        <sz val="12"/>
        <rFont val="仿宋_GB2312"/>
        <charset val="134"/>
      </rPr>
      <t>拱棚场地平整</t>
    </r>
    <r>
      <rPr>
        <sz val="12"/>
        <rFont val="Times New Roman"/>
        <charset val="134"/>
      </rPr>
      <t>69536</t>
    </r>
    <r>
      <rPr>
        <sz val="12"/>
        <rFont val="仿宋_GB2312"/>
        <charset val="134"/>
      </rPr>
      <t>平方米。</t>
    </r>
    <r>
      <rPr>
        <sz val="12"/>
        <rFont val="Times New Roman"/>
        <charset val="134"/>
      </rPr>
      <t xml:space="preserve">
4.</t>
    </r>
    <r>
      <rPr>
        <sz val="12"/>
        <rFont val="仿宋_GB2312"/>
        <charset val="134"/>
      </rPr>
      <t>新建钢结构分拣中心及保鲜库</t>
    </r>
    <r>
      <rPr>
        <sz val="12"/>
        <rFont val="Times New Roman"/>
        <charset val="134"/>
      </rPr>
      <t>399.36</t>
    </r>
    <r>
      <rPr>
        <sz val="12"/>
        <rFont val="仿宋_GB2312"/>
        <charset val="134"/>
      </rPr>
      <t>平方米。</t>
    </r>
    <r>
      <rPr>
        <sz val="12"/>
        <rFont val="Times New Roman"/>
        <charset val="134"/>
      </rPr>
      <t xml:space="preserve">
5.</t>
    </r>
    <r>
      <rPr>
        <sz val="12"/>
        <rFont val="仿宋_GB2312"/>
        <charset val="134"/>
      </rPr>
      <t>配套保鲜库设备。</t>
    </r>
    <r>
      <rPr>
        <sz val="12"/>
        <rFont val="Times New Roman"/>
        <charset val="134"/>
      </rPr>
      <t xml:space="preserve">
6.</t>
    </r>
    <r>
      <rPr>
        <sz val="12"/>
        <rFont val="仿宋_GB2312"/>
        <charset val="134"/>
      </rPr>
      <t>硬化混凝土场地</t>
    </r>
    <r>
      <rPr>
        <sz val="12"/>
        <rFont val="Times New Roman"/>
        <charset val="134"/>
      </rPr>
      <t>526.2</t>
    </r>
    <r>
      <rPr>
        <sz val="12"/>
        <rFont val="仿宋_GB2312"/>
        <charset val="134"/>
      </rPr>
      <t>平方米。</t>
    </r>
    <r>
      <rPr>
        <sz val="12"/>
        <rFont val="Times New Roman"/>
        <charset val="134"/>
      </rPr>
      <t xml:space="preserve">
7.</t>
    </r>
    <r>
      <rPr>
        <sz val="12"/>
        <rFont val="仿宋_GB2312"/>
        <charset val="134"/>
      </rPr>
      <t>电缆</t>
    </r>
    <r>
      <rPr>
        <sz val="12"/>
        <rFont val="Times New Roman"/>
        <charset val="134"/>
      </rPr>
      <t>162</t>
    </r>
    <r>
      <rPr>
        <sz val="12"/>
        <rFont val="仿宋_GB2312"/>
        <charset val="134"/>
      </rPr>
      <t>米。</t>
    </r>
  </si>
  <si>
    <r>
      <rPr>
        <sz val="12"/>
        <rFont val="宋体"/>
        <charset val="134"/>
      </rPr>
      <t>冯记沟乡</t>
    </r>
    <r>
      <rPr>
        <sz val="12"/>
        <rFont val="Times New Roman"/>
        <charset val="134"/>
      </rPr>
      <t xml:space="preserve">
</t>
    </r>
    <r>
      <rPr>
        <sz val="12"/>
        <rFont val="宋体"/>
        <charset val="134"/>
      </rPr>
      <t>冯记沟村</t>
    </r>
  </si>
  <si>
    <r>
      <rPr>
        <b/>
        <sz val="12"/>
        <color theme="1"/>
        <rFont val="宋体"/>
        <charset val="134"/>
      </rPr>
      <t>财政直接支付额度结余</t>
    </r>
    <r>
      <rPr>
        <b/>
        <sz val="12"/>
        <color theme="1"/>
        <rFont val="Times New Roman"/>
        <charset val="134"/>
      </rPr>
      <t>172,076.21</t>
    </r>
    <r>
      <rPr>
        <b/>
        <sz val="12"/>
        <color theme="1"/>
        <rFont val="宋体"/>
        <charset val="134"/>
      </rPr>
      <t>元（已上缴县财政）</t>
    </r>
  </si>
  <si>
    <r>
      <rPr>
        <sz val="12"/>
        <rFont val="Times New Roman"/>
        <charset val="134"/>
      </rPr>
      <t>1.</t>
    </r>
    <r>
      <rPr>
        <sz val="12"/>
        <rFont val="仿宋_GB2312"/>
        <charset val="134"/>
      </rPr>
      <t>村集体滴灌带加工厂提升项目：改造现有房屋</t>
    </r>
    <r>
      <rPr>
        <sz val="12"/>
        <rFont val="Times New Roman"/>
        <charset val="134"/>
      </rPr>
      <t>2</t>
    </r>
    <r>
      <rPr>
        <sz val="12"/>
        <rFont val="仿宋_GB2312"/>
        <charset val="134"/>
      </rPr>
      <t>间</t>
    </r>
    <r>
      <rPr>
        <sz val="12"/>
        <rFont val="Times New Roman"/>
        <charset val="134"/>
      </rPr>
      <t>406.36</t>
    </r>
    <r>
      <rPr>
        <sz val="12"/>
        <rFont val="宋体"/>
        <charset val="134"/>
      </rPr>
      <t>㎡</t>
    </r>
    <r>
      <rPr>
        <sz val="12"/>
        <rFont val="Times New Roman"/>
        <charset val="134"/>
      </rPr>
      <t>(</t>
    </r>
    <r>
      <rPr>
        <sz val="12"/>
        <rFont val="仿宋_GB2312"/>
        <charset val="134"/>
      </rPr>
      <t>其中</t>
    </r>
    <r>
      <rPr>
        <sz val="12"/>
        <rFont val="Times New Roman"/>
        <charset val="134"/>
      </rPr>
      <t>:1#</t>
    </r>
    <r>
      <rPr>
        <sz val="12"/>
        <rFont val="仿宋_GB2312"/>
        <charset val="134"/>
      </rPr>
      <t>附属用房</t>
    </r>
    <r>
      <rPr>
        <sz val="12"/>
        <rFont val="Times New Roman"/>
        <charset val="134"/>
      </rPr>
      <t xml:space="preserve">150.55 </t>
    </r>
    <r>
      <rPr>
        <sz val="12"/>
        <rFont val="宋体"/>
        <charset val="134"/>
      </rPr>
      <t>㎡</t>
    </r>
    <r>
      <rPr>
        <sz val="12"/>
        <rFont val="Times New Roman"/>
        <charset val="134"/>
      </rPr>
      <t>,2#</t>
    </r>
    <r>
      <rPr>
        <sz val="12"/>
        <rFont val="仿宋_GB2312"/>
        <charset val="134"/>
      </rPr>
      <t>附属用房</t>
    </r>
    <r>
      <rPr>
        <sz val="12"/>
        <rFont val="Times New Roman"/>
        <charset val="134"/>
      </rPr>
      <t>250.81</t>
    </r>
    <r>
      <rPr>
        <sz val="12"/>
        <rFont val="宋体"/>
        <charset val="134"/>
      </rPr>
      <t>㎡</t>
    </r>
    <r>
      <rPr>
        <sz val="12"/>
        <rFont val="Times New Roman"/>
        <charset val="134"/>
      </rPr>
      <t>),</t>
    </r>
    <r>
      <rPr>
        <sz val="12"/>
        <rFont val="仿宋_GB2312"/>
        <charset val="134"/>
      </rPr>
      <t>配套空气能源热泵</t>
    </r>
    <r>
      <rPr>
        <sz val="12"/>
        <rFont val="Times New Roman"/>
        <charset val="134"/>
      </rPr>
      <t>2</t>
    </r>
    <r>
      <rPr>
        <sz val="12"/>
        <rFont val="仿宋_GB2312"/>
        <charset val="134"/>
      </rPr>
      <t>套。场地硬化</t>
    </r>
    <r>
      <rPr>
        <sz val="12"/>
        <rFont val="Times New Roman"/>
        <charset val="134"/>
      </rPr>
      <t>4528</t>
    </r>
    <r>
      <rPr>
        <sz val="12"/>
        <rFont val="宋体"/>
        <charset val="134"/>
      </rPr>
      <t>㎡</t>
    </r>
    <r>
      <rPr>
        <sz val="12"/>
        <rFont val="Times New Roman"/>
        <charset val="134"/>
      </rPr>
      <t>(</t>
    </r>
    <r>
      <rPr>
        <sz val="12"/>
        <rFont val="仿宋_GB2312"/>
        <charset val="134"/>
      </rPr>
      <t>含拆除</t>
    </r>
    <r>
      <rPr>
        <sz val="12"/>
        <rFont val="Times New Roman"/>
        <charset val="134"/>
      </rPr>
      <t>)</t>
    </r>
    <r>
      <rPr>
        <sz val="12"/>
        <rFont val="仿宋_GB2312"/>
        <charset val="134"/>
      </rPr>
      <t>，室外散水</t>
    </r>
    <r>
      <rPr>
        <sz val="12"/>
        <rFont val="Times New Roman"/>
        <charset val="134"/>
      </rPr>
      <t>143</t>
    </r>
    <r>
      <rPr>
        <sz val="12"/>
        <rFont val="宋体"/>
        <charset val="134"/>
      </rPr>
      <t>㎡</t>
    </r>
    <r>
      <rPr>
        <sz val="12"/>
        <rFont val="仿宋_GB2312"/>
        <charset val="134"/>
      </rPr>
      <t>，砌筑围墙</t>
    </r>
    <r>
      <rPr>
        <sz val="12"/>
        <rFont val="Times New Roman"/>
        <charset val="134"/>
      </rPr>
      <t>47m(</t>
    </r>
    <r>
      <rPr>
        <sz val="12"/>
        <rFont val="仿宋_GB2312"/>
        <charset val="134"/>
      </rPr>
      <t>包括拆除围墙及</t>
    </r>
    <r>
      <rPr>
        <sz val="12"/>
        <rFont val="Times New Roman"/>
        <charset val="134"/>
      </rPr>
      <t>1.8m</t>
    </r>
    <r>
      <rPr>
        <sz val="12"/>
        <rFont val="仿宋_GB2312"/>
        <charset val="134"/>
      </rPr>
      <t>高不锈钢电动伸缩门</t>
    </r>
    <r>
      <rPr>
        <sz val="12"/>
        <rFont val="Times New Roman"/>
        <charset val="134"/>
      </rPr>
      <t>10m)</t>
    </r>
    <r>
      <rPr>
        <sz val="12"/>
        <rFont val="仿宋_GB2312"/>
        <charset val="134"/>
      </rPr>
      <t>，拆除现状围栏拆除</t>
    </r>
    <r>
      <rPr>
        <sz val="12"/>
        <rFont val="Times New Roman"/>
        <charset val="134"/>
      </rPr>
      <t>(</t>
    </r>
    <r>
      <rPr>
        <sz val="12"/>
        <rFont val="仿宋_GB2312"/>
        <charset val="134"/>
      </rPr>
      <t>砖围栏</t>
    </r>
    <r>
      <rPr>
        <sz val="12"/>
        <rFont val="Times New Roman"/>
        <charset val="134"/>
      </rPr>
      <t>)12.44m</t>
    </r>
    <r>
      <rPr>
        <sz val="12"/>
        <rFont val="宋体"/>
        <charset val="134"/>
      </rPr>
      <t>㎡</t>
    </r>
    <r>
      <rPr>
        <sz val="12"/>
        <rFont val="仿宋_GB2312"/>
        <charset val="134"/>
      </rPr>
      <t>。</t>
    </r>
    <r>
      <rPr>
        <sz val="12"/>
        <rFont val="Times New Roman"/>
        <charset val="134"/>
      </rPr>
      <t xml:space="preserve">
2.</t>
    </r>
    <r>
      <rPr>
        <sz val="12"/>
        <rFont val="仿宋_GB2312"/>
        <charset val="134"/>
      </rPr>
      <t>室外给排水工程</t>
    </r>
    <r>
      <rPr>
        <sz val="12"/>
        <rFont val="Times New Roman"/>
        <charset val="134"/>
      </rPr>
      <t>:</t>
    </r>
    <r>
      <rPr>
        <sz val="12"/>
        <rFont val="仿宋_GB2312"/>
        <charset val="134"/>
      </rPr>
      <t>包括新建聚乙烯</t>
    </r>
    <r>
      <rPr>
        <sz val="12"/>
        <rFont val="Times New Roman"/>
        <charset val="134"/>
      </rPr>
      <t>PE100</t>
    </r>
    <r>
      <rPr>
        <sz val="12"/>
        <rFont val="仿宋_GB2312"/>
        <charset val="134"/>
      </rPr>
      <t>给水管</t>
    </r>
    <r>
      <rPr>
        <sz val="12"/>
        <rFont val="Times New Roman"/>
        <charset val="134"/>
      </rPr>
      <t>110m,</t>
    </r>
    <r>
      <rPr>
        <sz val="12"/>
        <rFont val="仿宋_GB2312"/>
        <charset val="134"/>
      </rPr>
      <t>给水阀门井</t>
    </r>
    <r>
      <rPr>
        <sz val="12"/>
        <rFont val="Times New Roman"/>
        <charset val="134"/>
      </rPr>
      <t>3</t>
    </r>
    <r>
      <rPr>
        <sz val="12"/>
        <rFont val="仿宋_GB2312"/>
        <charset val="134"/>
      </rPr>
      <t>座</t>
    </r>
    <r>
      <rPr>
        <sz val="12"/>
        <rFont val="Times New Roman"/>
        <charset val="134"/>
      </rPr>
      <t>,</t>
    </r>
    <r>
      <rPr>
        <sz val="12"/>
        <rFont val="仿宋_GB2312"/>
        <charset val="134"/>
      </rPr>
      <t>高密度硬聚</t>
    </r>
    <r>
      <rPr>
        <sz val="12"/>
        <rFont val="宋体"/>
        <charset val="134"/>
      </rPr>
      <t>氣</t>
    </r>
    <r>
      <rPr>
        <sz val="12"/>
        <rFont val="仿宋_GB2312"/>
        <charset val="134"/>
      </rPr>
      <t>乙烯</t>
    </r>
    <r>
      <rPr>
        <sz val="12"/>
        <rFont val="Times New Roman"/>
        <charset val="134"/>
      </rPr>
      <t>(HDPE)</t>
    </r>
    <r>
      <rPr>
        <sz val="12"/>
        <rFont val="仿宋_GB2312"/>
        <charset val="134"/>
      </rPr>
      <t>双壁波纹</t>
    </r>
    <r>
      <rPr>
        <sz val="12"/>
        <rFont val="Times New Roman"/>
        <charset val="134"/>
      </rPr>
      <t>37.42m,HDPE</t>
    </r>
    <r>
      <rPr>
        <sz val="12"/>
        <rFont val="仿宋_GB2312"/>
        <charset val="134"/>
      </rPr>
      <t>排水管</t>
    </r>
    <r>
      <rPr>
        <sz val="12"/>
        <rFont val="Times New Roman"/>
        <charset val="134"/>
      </rPr>
      <t>3.49m</t>
    </r>
    <r>
      <rPr>
        <sz val="12"/>
        <rFont val="仿宋_GB2312"/>
        <charset val="134"/>
      </rPr>
      <t>，钢筋混凝土化粪池</t>
    </r>
    <r>
      <rPr>
        <sz val="12"/>
        <rFont val="Times New Roman"/>
        <charset val="134"/>
      </rPr>
      <t>(16</t>
    </r>
    <r>
      <rPr>
        <sz val="12"/>
        <rFont val="宋体"/>
        <charset val="134"/>
      </rPr>
      <t>㎡</t>
    </r>
    <r>
      <rPr>
        <sz val="12"/>
        <rFont val="Times New Roman"/>
        <charset val="134"/>
      </rPr>
      <t>)1</t>
    </r>
    <r>
      <rPr>
        <sz val="12"/>
        <rFont val="仿宋_GB2312"/>
        <charset val="134"/>
      </rPr>
      <t>座</t>
    </r>
    <r>
      <rPr>
        <sz val="12"/>
        <rFont val="Times New Roman"/>
        <charset val="134"/>
      </rPr>
      <t>,</t>
    </r>
    <r>
      <rPr>
        <sz val="12"/>
        <rFont val="仿宋_GB2312"/>
        <charset val="134"/>
      </rPr>
      <t>隔油池</t>
    </r>
    <r>
      <rPr>
        <sz val="12"/>
        <rFont val="Times New Roman"/>
        <charset val="134"/>
      </rPr>
      <t>1</t>
    </r>
    <r>
      <rPr>
        <sz val="12"/>
        <rFont val="仿宋_GB2312"/>
        <charset val="134"/>
      </rPr>
      <t>座，排水检查井</t>
    </r>
    <r>
      <rPr>
        <sz val="12"/>
        <rFont val="Times New Roman"/>
        <charset val="134"/>
      </rPr>
      <t>2</t>
    </r>
    <r>
      <rPr>
        <sz val="12"/>
        <rFont val="仿宋_GB2312"/>
        <charset val="134"/>
      </rPr>
      <t>座。弱电检查井</t>
    </r>
    <r>
      <rPr>
        <sz val="12"/>
        <rFont val="Times New Roman"/>
        <charset val="134"/>
      </rPr>
      <t>2</t>
    </r>
    <r>
      <rPr>
        <sz val="12"/>
        <rFont val="仿宋_GB2312"/>
        <charset val="134"/>
      </rPr>
      <t>座，改造现有房屋</t>
    </r>
    <r>
      <rPr>
        <sz val="12"/>
        <rFont val="Times New Roman"/>
        <charset val="134"/>
      </rPr>
      <t>2</t>
    </r>
    <r>
      <rPr>
        <sz val="12"/>
        <rFont val="仿宋_GB2312"/>
        <charset val="134"/>
      </rPr>
      <t>间雨落管</t>
    </r>
    <r>
      <rPr>
        <sz val="12"/>
        <rFont val="Times New Roman"/>
        <charset val="134"/>
      </rPr>
      <t>33m;
3.</t>
    </r>
    <r>
      <rPr>
        <sz val="12"/>
        <rFont val="仿宋_GB2312"/>
        <charset val="134"/>
      </rPr>
      <t>室外电气工程</t>
    </r>
    <r>
      <rPr>
        <sz val="12"/>
        <rFont val="Times New Roman"/>
        <charset val="134"/>
      </rPr>
      <t>:</t>
    </r>
    <r>
      <rPr>
        <sz val="12"/>
        <rFont val="仿宋_GB2312"/>
        <charset val="134"/>
      </rPr>
      <t>新建低压电缆</t>
    </r>
    <r>
      <rPr>
        <sz val="12"/>
        <rFont val="Times New Roman"/>
        <charset val="134"/>
      </rPr>
      <t>425m</t>
    </r>
    <r>
      <rPr>
        <sz val="12"/>
        <rFont val="仿宋_GB2312"/>
        <charset val="134"/>
      </rPr>
      <t>，拆除现有房屋</t>
    </r>
    <r>
      <rPr>
        <sz val="12"/>
        <rFont val="Times New Roman"/>
        <charset val="134"/>
      </rPr>
      <t xml:space="preserve"> 213.78</t>
    </r>
    <r>
      <rPr>
        <sz val="12"/>
        <rFont val="宋体"/>
        <charset val="134"/>
      </rPr>
      <t>㎡</t>
    </r>
    <r>
      <rPr>
        <sz val="12"/>
        <rFont val="仿宋_GB2312"/>
        <charset val="134"/>
      </rPr>
      <t>。</t>
    </r>
    <r>
      <rPr>
        <sz val="12"/>
        <rFont val="Times New Roman"/>
        <charset val="134"/>
      </rPr>
      <t xml:space="preserve">
3.</t>
    </r>
    <r>
      <rPr>
        <sz val="12"/>
        <rFont val="仿宋_GB2312"/>
        <charset val="134"/>
      </rPr>
      <t>采购：海天注塑机一台、津荣天和滴头模具一台、津荣天和滴头模具一台、淞航选盘一台、淞航输送带一台、百邦冷水机一台、威固吸料机一台、正瓯机边粉碎机一台、威固单色色母机一台、新鸿光压块打包机一台、中奥输送机一台、聚乙烯原料</t>
    </r>
    <r>
      <rPr>
        <sz val="12"/>
        <rFont val="Times New Roman"/>
        <charset val="134"/>
      </rPr>
      <t>100</t>
    </r>
    <r>
      <rPr>
        <sz val="12"/>
        <rFont val="仿宋_GB2312"/>
        <charset val="134"/>
      </rPr>
      <t>吨</t>
    </r>
  </si>
  <si>
    <r>
      <rPr>
        <sz val="12"/>
        <rFont val="宋体"/>
        <charset val="134"/>
      </rPr>
      <t>冯记沟乡</t>
    </r>
    <r>
      <rPr>
        <sz val="12"/>
        <rFont val="Times New Roman"/>
        <charset val="134"/>
      </rPr>
      <t xml:space="preserve">
</t>
    </r>
    <r>
      <rPr>
        <sz val="12"/>
        <rFont val="宋体"/>
        <charset val="134"/>
      </rPr>
      <t>丁记掌村</t>
    </r>
  </si>
  <si>
    <r>
      <rPr>
        <b/>
        <sz val="12"/>
        <color theme="1"/>
        <rFont val="宋体"/>
        <charset val="134"/>
      </rPr>
      <t>中央衔接资金结余</t>
    </r>
    <r>
      <rPr>
        <b/>
        <sz val="12"/>
        <color theme="1"/>
        <rFont val="Times New Roman"/>
        <charset val="134"/>
      </rPr>
      <t>40,987.77</t>
    </r>
    <r>
      <rPr>
        <b/>
        <sz val="12"/>
        <color theme="1"/>
        <rFont val="宋体"/>
        <charset val="134"/>
      </rPr>
      <t>元已上缴县财政</t>
    </r>
  </si>
  <si>
    <r>
      <rPr>
        <sz val="12"/>
        <rFont val="Times New Roman"/>
        <charset val="134"/>
      </rPr>
      <t>1.</t>
    </r>
    <r>
      <rPr>
        <sz val="12"/>
        <rFont val="仿宋_GB2312"/>
        <charset val="134"/>
      </rPr>
      <t>新建仓库</t>
    </r>
    <r>
      <rPr>
        <sz val="12"/>
        <rFont val="Times New Roman"/>
        <charset val="134"/>
      </rPr>
      <t>1</t>
    </r>
    <r>
      <rPr>
        <sz val="12"/>
        <rFont val="仿宋_GB2312"/>
        <charset val="134"/>
      </rPr>
      <t>座建筑面积</t>
    </r>
    <r>
      <rPr>
        <sz val="12"/>
        <rFont val="Times New Roman"/>
        <charset val="134"/>
      </rPr>
      <t>1200</t>
    </r>
    <r>
      <rPr>
        <sz val="12"/>
        <rFont val="宋体"/>
        <charset val="134"/>
      </rPr>
      <t>㎡</t>
    </r>
    <r>
      <rPr>
        <sz val="12"/>
        <rFont val="仿宋_GB2312"/>
        <charset val="134"/>
      </rPr>
      <t>。</t>
    </r>
    <r>
      <rPr>
        <sz val="12"/>
        <rFont val="Times New Roman"/>
        <charset val="134"/>
      </rPr>
      <t xml:space="preserve">
2.</t>
    </r>
    <r>
      <rPr>
        <sz val="12"/>
        <rFont val="仿宋_GB2312"/>
        <charset val="134"/>
      </rPr>
      <t>新建围墙</t>
    </r>
    <r>
      <rPr>
        <sz val="12"/>
        <rFont val="Times New Roman"/>
        <charset val="134"/>
      </rPr>
      <t>205m</t>
    </r>
    <r>
      <rPr>
        <sz val="12"/>
        <rFont val="仿宋_GB2312"/>
        <charset val="134"/>
      </rPr>
      <t>、电动伸缩大门</t>
    </r>
    <r>
      <rPr>
        <sz val="12"/>
        <rFont val="Times New Roman"/>
        <charset val="134"/>
      </rPr>
      <t>1</t>
    </r>
    <r>
      <rPr>
        <sz val="12"/>
        <rFont val="仿宋_GB2312"/>
        <charset val="134"/>
      </rPr>
      <t>樘</t>
    </r>
    <r>
      <rPr>
        <sz val="12"/>
        <rFont val="Times New Roman"/>
        <charset val="134"/>
      </rPr>
      <t>;
3.</t>
    </r>
    <r>
      <rPr>
        <sz val="12"/>
        <rFont val="仿宋_GB2312"/>
        <charset val="134"/>
      </rPr>
      <t>场地平整</t>
    </r>
    <r>
      <rPr>
        <sz val="12"/>
        <rFont val="Times New Roman"/>
        <charset val="134"/>
      </rPr>
      <t>10656.12m;</t>
    </r>
    <r>
      <rPr>
        <sz val="12"/>
        <rFont val="仿宋_GB2312"/>
        <charset val="134"/>
      </rPr>
      <t>围栏拆除</t>
    </r>
    <r>
      <rPr>
        <sz val="12"/>
        <rFont val="Times New Roman"/>
        <charset val="134"/>
      </rPr>
      <t>121.6m</t>
    </r>
    <r>
      <rPr>
        <sz val="12"/>
        <rFont val="仿宋_GB2312"/>
        <charset val="134"/>
      </rPr>
      <t>、安装围栏</t>
    </r>
    <r>
      <rPr>
        <sz val="12"/>
        <rFont val="Times New Roman"/>
        <charset val="134"/>
      </rPr>
      <t>77.6m</t>
    </r>
    <r>
      <rPr>
        <sz val="12"/>
        <rFont val="仿宋_GB2312"/>
        <charset val="134"/>
      </rPr>
      <t>。</t>
    </r>
    <r>
      <rPr>
        <sz val="12"/>
        <rFont val="Times New Roman"/>
        <charset val="134"/>
      </rPr>
      <t xml:space="preserve">
4.</t>
    </r>
    <r>
      <rPr>
        <sz val="12"/>
        <rFont val="仿宋_GB2312"/>
        <charset val="134"/>
      </rPr>
      <t>场地混凝土硬化</t>
    </r>
    <r>
      <rPr>
        <sz val="12"/>
        <rFont val="Times New Roman"/>
        <charset val="134"/>
      </rPr>
      <t xml:space="preserve">3030 </t>
    </r>
    <r>
      <rPr>
        <sz val="12"/>
        <rFont val="宋体"/>
        <charset val="134"/>
      </rPr>
      <t>㎡</t>
    </r>
    <r>
      <rPr>
        <sz val="12"/>
        <rFont val="仿宋_GB2312"/>
        <charset val="134"/>
      </rPr>
      <t>。</t>
    </r>
    <r>
      <rPr>
        <sz val="12"/>
        <rFont val="Times New Roman"/>
        <charset val="134"/>
      </rPr>
      <t xml:space="preserve">
5.</t>
    </r>
    <r>
      <rPr>
        <sz val="12"/>
        <rFont val="仿宋_GB2312"/>
        <charset val="134"/>
      </rPr>
      <t>排水沟</t>
    </r>
    <r>
      <rPr>
        <sz val="12"/>
        <rFont val="Times New Roman"/>
        <charset val="134"/>
      </rPr>
      <t>106.6m</t>
    </r>
    <r>
      <rPr>
        <sz val="12"/>
        <rFont val="仿宋_GB2312"/>
        <charset val="134"/>
      </rPr>
      <t>、铸铁盖板</t>
    </r>
    <r>
      <rPr>
        <sz val="12"/>
        <rFont val="Times New Roman"/>
        <charset val="134"/>
      </rPr>
      <t xml:space="preserve">15m; </t>
    </r>
    <r>
      <rPr>
        <sz val="12"/>
        <rFont val="仿宋_GB2312"/>
        <charset val="134"/>
      </rPr>
      <t>室外</t>
    </r>
    <r>
      <rPr>
        <sz val="12"/>
        <rFont val="Times New Roman"/>
        <charset val="134"/>
      </rPr>
      <t>De63PE</t>
    </r>
    <r>
      <rPr>
        <sz val="12"/>
        <rFont val="仿宋_GB2312"/>
        <charset val="134"/>
      </rPr>
      <t>给水管</t>
    </r>
    <r>
      <rPr>
        <sz val="12"/>
        <rFont val="Times New Roman"/>
        <charset val="134"/>
      </rPr>
      <t>187m</t>
    </r>
    <r>
      <rPr>
        <sz val="12"/>
        <rFont val="仿宋_GB2312"/>
        <charset val="134"/>
      </rPr>
      <t>，钢筋混凝土闸阀井</t>
    </r>
    <r>
      <rPr>
        <sz val="12"/>
        <rFont val="Times New Roman"/>
        <charset val="134"/>
      </rPr>
      <t>1</t>
    </r>
    <r>
      <rPr>
        <sz val="12"/>
        <rFont val="仿宋_GB2312"/>
        <charset val="134"/>
      </rPr>
      <t>座</t>
    </r>
    <r>
      <rPr>
        <sz val="12"/>
        <rFont val="Times New Roman"/>
        <charset val="134"/>
      </rPr>
      <t>(1.4m*1.4m*2.0m)</t>
    </r>
    <r>
      <rPr>
        <sz val="12"/>
        <rFont val="仿宋_GB2312"/>
        <charset val="134"/>
      </rPr>
      <t>，微型消防站</t>
    </r>
    <r>
      <rPr>
        <sz val="12"/>
        <rFont val="Times New Roman"/>
        <charset val="134"/>
      </rPr>
      <t>1</t>
    </r>
    <r>
      <rPr>
        <sz val="12"/>
        <rFont val="仿宋_GB2312"/>
        <charset val="134"/>
      </rPr>
      <t>套。</t>
    </r>
    <r>
      <rPr>
        <sz val="12"/>
        <rFont val="Times New Roman"/>
        <charset val="134"/>
      </rPr>
      <t xml:space="preserve">
6.</t>
    </r>
    <r>
      <rPr>
        <sz val="12"/>
        <rFont val="仿宋_GB2312"/>
        <charset val="134"/>
      </rPr>
      <t>组合型成套箱式变电站</t>
    </r>
    <r>
      <rPr>
        <sz val="12"/>
        <rFont val="Times New Roman"/>
        <charset val="134"/>
      </rPr>
      <t>1</t>
    </r>
    <r>
      <rPr>
        <sz val="12"/>
        <rFont val="仿宋_GB2312"/>
        <charset val="134"/>
      </rPr>
      <t>套，</t>
    </r>
    <r>
      <rPr>
        <sz val="12"/>
        <rFont val="Times New Roman"/>
        <charset val="134"/>
      </rPr>
      <t>10KV</t>
    </r>
    <r>
      <rPr>
        <sz val="12"/>
        <rFont val="仿宋_GB2312"/>
        <charset val="134"/>
      </rPr>
      <t>架空高压线</t>
    </r>
    <r>
      <rPr>
        <sz val="12"/>
        <rFont val="Times New Roman"/>
        <charset val="134"/>
      </rPr>
      <t>554m</t>
    </r>
    <r>
      <rPr>
        <sz val="12"/>
        <rFont val="仿宋_GB2312"/>
        <charset val="134"/>
      </rPr>
      <t>，高压埋地电缆</t>
    </r>
    <r>
      <rPr>
        <sz val="12"/>
        <rFont val="Times New Roman"/>
        <charset val="134"/>
      </rPr>
      <t>30m</t>
    </r>
    <r>
      <rPr>
        <sz val="12"/>
        <rFont val="仿宋_GB2312"/>
        <charset val="134"/>
      </rPr>
      <t>。</t>
    </r>
    <r>
      <rPr>
        <sz val="12"/>
        <rFont val="Times New Roman"/>
        <charset val="134"/>
      </rPr>
      <t xml:space="preserve">
7.</t>
    </r>
    <r>
      <rPr>
        <sz val="12"/>
        <rFont val="仿宋_GB2312"/>
        <charset val="134"/>
      </rPr>
      <t>设备配套基础设施</t>
    </r>
    <r>
      <rPr>
        <sz val="12"/>
        <rFont val="Times New Roman"/>
        <charset val="134"/>
      </rPr>
      <t>:</t>
    </r>
    <r>
      <rPr>
        <sz val="12"/>
        <rFont val="仿宋_GB2312"/>
        <charset val="134"/>
      </rPr>
      <t>烘干塔</t>
    </r>
    <r>
      <rPr>
        <sz val="12"/>
        <rFont val="Times New Roman"/>
        <charset val="134"/>
      </rPr>
      <t>1</t>
    </r>
    <r>
      <rPr>
        <sz val="12"/>
        <rFont val="仿宋_GB2312"/>
        <charset val="134"/>
      </rPr>
      <t>座</t>
    </r>
    <r>
      <rPr>
        <sz val="12"/>
        <rFont val="Times New Roman"/>
        <charset val="134"/>
      </rPr>
      <t>;</t>
    </r>
    <r>
      <rPr>
        <sz val="12"/>
        <rFont val="仿宋_GB2312"/>
        <charset val="134"/>
      </rPr>
      <t>控风室</t>
    </r>
    <r>
      <rPr>
        <sz val="12"/>
        <rFont val="Times New Roman"/>
        <charset val="134"/>
      </rPr>
      <t>1</t>
    </r>
    <r>
      <rPr>
        <sz val="12"/>
        <rFont val="仿宋_GB2312"/>
        <charset val="134"/>
      </rPr>
      <t>座</t>
    </r>
    <r>
      <rPr>
        <sz val="12"/>
        <rFont val="Times New Roman"/>
        <charset val="134"/>
      </rPr>
      <t>(2mX4.3mX2.5m);</t>
    </r>
    <r>
      <rPr>
        <sz val="12"/>
        <rFont val="仿宋_GB2312"/>
        <charset val="134"/>
      </rPr>
      <t>提升机地坑</t>
    </r>
    <r>
      <rPr>
        <sz val="12"/>
        <rFont val="Times New Roman"/>
        <charset val="134"/>
      </rPr>
      <t>1</t>
    </r>
    <r>
      <rPr>
        <sz val="12"/>
        <rFont val="仿宋_GB2312"/>
        <charset val="134"/>
      </rPr>
      <t>座</t>
    </r>
    <r>
      <rPr>
        <sz val="12"/>
        <rFont val="Times New Roman"/>
        <charset val="134"/>
      </rPr>
      <t>;100T</t>
    </r>
    <r>
      <rPr>
        <sz val="12"/>
        <rFont val="仿宋_GB2312"/>
        <charset val="134"/>
      </rPr>
      <t>地磅基础一座</t>
    </r>
    <r>
      <rPr>
        <sz val="12"/>
        <rFont val="Times New Roman"/>
        <charset val="134"/>
      </rPr>
      <t>;</t>
    </r>
    <r>
      <rPr>
        <sz val="12"/>
        <rFont val="仿宋_GB2312"/>
        <charset val="134"/>
      </rPr>
      <t>扦样机基础一座</t>
    </r>
    <r>
      <rPr>
        <sz val="12"/>
        <rFont val="Times New Roman"/>
        <charset val="134"/>
      </rPr>
      <t>(1mx1mx1.5m)</t>
    </r>
    <r>
      <rPr>
        <sz val="12"/>
        <rFont val="仿宋_GB2312"/>
        <charset val="134"/>
      </rPr>
      <t>。</t>
    </r>
    <r>
      <rPr>
        <sz val="12"/>
        <rFont val="Times New Roman"/>
        <charset val="134"/>
      </rPr>
      <t xml:space="preserve">
8.</t>
    </r>
    <r>
      <rPr>
        <sz val="12"/>
        <rFont val="仿宋_GB2312"/>
        <charset val="134"/>
      </rPr>
      <t>设备安装</t>
    </r>
    <r>
      <rPr>
        <sz val="12"/>
        <rFont val="Times New Roman"/>
        <charset val="134"/>
      </rPr>
      <t>:</t>
    </r>
    <r>
      <rPr>
        <sz val="12"/>
        <rFont val="仿宋_GB2312"/>
        <charset val="134"/>
      </rPr>
      <t>烘干塔</t>
    </r>
    <r>
      <rPr>
        <sz val="12"/>
        <rFont val="Times New Roman"/>
        <charset val="134"/>
      </rPr>
      <t>1</t>
    </r>
    <r>
      <rPr>
        <sz val="12"/>
        <rFont val="仿宋_GB2312"/>
        <charset val="134"/>
      </rPr>
      <t>座</t>
    </r>
    <r>
      <rPr>
        <sz val="12"/>
        <rFont val="Times New Roman"/>
        <charset val="134"/>
      </rPr>
      <t>;</t>
    </r>
    <r>
      <rPr>
        <sz val="12"/>
        <rFont val="仿宋_GB2312"/>
        <charset val="134"/>
      </rPr>
      <t>玉米脱粒机</t>
    </r>
    <r>
      <rPr>
        <sz val="12"/>
        <rFont val="Times New Roman"/>
        <charset val="134"/>
      </rPr>
      <t>1</t>
    </r>
    <r>
      <rPr>
        <sz val="12"/>
        <rFont val="仿宋_GB2312"/>
        <charset val="134"/>
      </rPr>
      <t>台</t>
    </r>
    <r>
      <rPr>
        <sz val="12"/>
        <rFont val="Times New Roman"/>
        <charset val="134"/>
      </rPr>
      <t>;</t>
    </r>
    <r>
      <rPr>
        <sz val="12"/>
        <rFont val="仿宋_GB2312"/>
        <charset val="134"/>
      </rPr>
      <t>多功能粉碎机</t>
    </r>
    <r>
      <rPr>
        <sz val="12"/>
        <rFont val="Times New Roman"/>
        <charset val="134"/>
      </rPr>
      <t>1</t>
    </r>
    <r>
      <rPr>
        <sz val="12"/>
        <rFont val="仿宋_GB2312"/>
        <charset val="134"/>
      </rPr>
      <t>台</t>
    </r>
    <r>
      <rPr>
        <sz val="12"/>
        <rFont val="Times New Roman"/>
        <charset val="134"/>
      </rPr>
      <t>;60m</t>
    </r>
    <r>
      <rPr>
        <sz val="12"/>
        <rFont val="仿宋_GB2312"/>
        <charset val="134"/>
      </rPr>
      <t>输送机</t>
    </r>
    <r>
      <rPr>
        <sz val="12"/>
        <rFont val="Times New Roman"/>
        <charset val="134"/>
      </rPr>
      <t>1</t>
    </r>
    <r>
      <rPr>
        <sz val="12"/>
        <rFont val="仿宋_GB2312"/>
        <charset val="134"/>
      </rPr>
      <t>台</t>
    </r>
    <r>
      <rPr>
        <sz val="12"/>
        <rFont val="Times New Roman"/>
        <charset val="134"/>
      </rPr>
      <t>;</t>
    </r>
    <r>
      <rPr>
        <sz val="12"/>
        <rFont val="仿宋_GB2312"/>
        <charset val="134"/>
      </rPr>
      <t>封口机</t>
    </r>
    <r>
      <rPr>
        <sz val="12"/>
        <rFont val="Times New Roman"/>
        <charset val="134"/>
      </rPr>
      <t>1</t>
    </r>
    <r>
      <rPr>
        <sz val="12"/>
        <rFont val="仿宋_GB2312"/>
        <charset val="134"/>
      </rPr>
      <t>台</t>
    </r>
    <r>
      <rPr>
        <sz val="12"/>
        <rFont val="Times New Roman"/>
        <charset val="134"/>
      </rPr>
      <t>;</t>
    </r>
    <r>
      <rPr>
        <sz val="12"/>
        <rFont val="仿宋_GB2312"/>
        <charset val="134"/>
      </rPr>
      <t>传送带</t>
    </r>
    <r>
      <rPr>
        <sz val="12"/>
        <rFont val="Times New Roman"/>
        <charset val="134"/>
      </rPr>
      <t>2</t>
    </r>
    <r>
      <rPr>
        <sz val="12"/>
        <rFont val="仿宋_GB2312"/>
        <charset val="134"/>
      </rPr>
      <t>台</t>
    </r>
    <r>
      <rPr>
        <sz val="12"/>
        <rFont val="Times New Roman"/>
        <charset val="134"/>
      </rPr>
      <t xml:space="preserve">; </t>
    </r>
    <r>
      <rPr>
        <sz val="12"/>
        <rFont val="仿宋_GB2312"/>
        <charset val="134"/>
      </rPr>
      <t>扦样机</t>
    </r>
    <r>
      <rPr>
        <sz val="12"/>
        <rFont val="Times New Roman"/>
        <charset val="134"/>
      </rPr>
      <t>1</t>
    </r>
    <r>
      <rPr>
        <sz val="12"/>
        <rFont val="仿宋_GB2312"/>
        <charset val="134"/>
      </rPr>
      <t>台</t>
    </r>
    <r>
      <rPr>
        <sz val="12"/>
        <rFont val="Times New Roman"/>
        <charset val="134"/>
      </rPr>
      <t>;100T</t>
    </r>
    <r>
      <rPr>
        <sz val="12"/>
        <rFont val="仿宋_GB2312"/>
        <charset val="134"/>
      </rPr>
      <t>地磅</t>
    </r>
    <r>
      <rPr>
        <sz val="12"/>
        <rFont val="Times New Roman"/>
        <charset val="134"/>
      </rPr>
      <t>1</t>
    </r>
    <r>
      <rPr>
        <sz val="12"/>
        <rFont val="仿宋_GB2312"/>
        <charset val="134"/>
      </rPr>
      <t>套。</t>
    </r>
  </si>
  <si>
    <r>
      <rPr>
        <sz val="12"/>
        <rFont val="宋体"/>
        <charset val="134"/>
      </rPr>
      <t>冯记沟乡</t>
    </r>
    <r>
      <rPr>
        <sz val="12"/>
        <rFont val="Times New Roman"/>
        <charset val="134"/>
      </rPr>
      <t xml:space="preserve">
</t>
    </r>
    <r>
      <rPr>
        <sz val="12"/>
        <rFont val="宋体"/>
        <charset val="134"/>
      </rPr>
      <t>雨强村</t>
    </r>
  </si>
  <si>
    <r>
      <rPr>
        <b/>
        <sz val="12"/>
        <color theme="1"/>
        <rFont val="宋体"/>
        <charset val="134"/>
      </rPr>
      <t>财政直接支付额度结余</t>
    </r>
    <r>
      <rPr>
        <b/>
        <sz val="12"/>
        <color theme="1"/>
        <rFont val="Times New Roman"/>
        <charset val="134"/>
      </rPr>
      <t>303,587.33</t>
    </r>
    <r>
      <rPr>
        <b/>
        <sz val="12"/>
        <color theme="1"/>
        <rFont val="宋体"/>
        <charset val="134"/>
      </rPr>
      <t>元，其中</t>
    </r>
    <r>
      <rPr>
        <b/>
        <sz val="12"/>
        <color theme="1"/>
        <rFont val="Times New Roman"/>
        <charset val="134"/>
      </rPr>
      <t>450</t>
    </r>
    <r>
      <rPr>
        <b/>
        <sz val="12"/>
        <color theme="1"/>
        <rFont val="宋体"/>
        <charset val="134"/>
      </rPr>
      <t>万内已退回</t>
    </r>
    <r>
      <rPr>
        <b/>
        <sz val="12"/>
        <color theme="1"/>
        <rFont val="Times New Roman"/>
        <charset val="134"/>
      </rPr>
      <t>266312.23</t>
    </r>
    <r>
      <rPr>
        <b/>
        <sz val="12"/>
        <color theme="1"/>
        <rFont val="宋体"/>
        <charset val="134"/>
      </rPr>
      <t>元</t>
    </r>
    <r>
      <rPr>
        <b/>
        <sz val="12"/>
        <color theme="1"/>
        <rFont val="Times New Roman"/>
        <charset val="134"/>
      </rPr>
      <t>,</t>
    </r>
    <r>
      <rPr>
        <b/>
        <sz val="12"/>
        <color theme="1"/>
        <rFont val="宋体"/>
        <charset val="134"/>
      </rPr>
      <t>农综改资金退回</t>
    </r>
    <r>
      <rPr>
        <b/>
        <sz val="12"/>
        <color theme="1"/>
        <rFont val="Times New Roman"/>
        <charset val="134"/>
      </rPr>
      <t>37276</t>
    </r>
    <r>
      <rPr>
        <b/>
        <sz val="12"/>
        <color theme="1"/>
        <rFont val="宋体"/>
        <charset val="134"/>
      </rPr>
      <t>元</t>
    </r>
  </si>
  <si>
    <r>
      <rPr>
        <sz val="12"/>
        <rFont val="仿宋_GB2312"/>
        <charset val="134"/>
      </rPr>
      <t>新建羊棚面积</t>
    </r>
    <r>
      <rPr>
        <sz val="12"/>
        <rFont val="Times New Roman"/>
        <charset val="134"/>
      </rPr>
      <t>961.92</t>
    </r>
    <r>
      <rPr>
        <sz val="12"/>
        <rFont val="宋体"/>
        <charset val="134"/>
      </rPr>
      <t>㎡</t>
    </r>
    <r>
      <rPr>
        <sz val="12"/>
        <rFont val="仿宋_GB2312"/>
        <charset val="134"/>
      </rPr>
      <t>，散水</t>
    </r>
    <r>
      <rPr>
        <sz val="12"/>
        <rFont val="Times New Roman"/>
        <charset val="134"/>
      </rPr>
      <t>81.75</t>
    </r>
    <r>
      <rPr>
        <sz val="12"/>
        <rFont val="宋体"/>
        <charset val="134"/>
      </rPr>
      <t>㎡</t>
    </r>
    <r>
      <rPr>
        <sz val="12"/>
        <rFont val="仿宋_GB2312"/>
        <charset val="134"/>
      </rPr>
      <t>，场内</t>
    </r>
    <r>
      <rPr>
        <sz val="12"/>
        <rFont val="Times New Roman"/>
        <charset val="134"/>
      </rPr>
      <t xml:space="preserve">
</t>
    </r>
    <r>
      <rPr>
        <sz val="12"/>
        <rFont val="仿宋_GB2312"/>
        <charset val="134"/>
      </rPr>
      <t>硬化</t>
    </r>
    <r>
      <rPr>
        <sz val="12"/>
        <rFont val="Times New Roman"/>
        <charset val="134"/>
      </rPr>
      <t>336.3m</t>
    </r>
    <r>
      <rPr>
        <sz val="12"/>
        <rFont val="仿宋_GB2312"/>
        <charset val="134"/>
      </rPr>
      <t>，安装羊槽</t>
    </r>
    <r>
      <rPr>
        <sz val="12"/>
        <rFont val="Times New Roman"/>
        <charset val="134"/>
      </rPr>
      <t>263.2m</t>
    </r>
    <r>
      <rPr>
        <sz val="12"/>
        <rFont val="仿宋_GB2312"/>
        <charset val="134"/>
      </rPr>
      <t>，安装有料槽围栏</t>
    </r>
    <r>
      <rPr>
        <sz val="12"/>
        <rFont val="Times New Roman"/>
        <charset val="134"/>
      </rPr>
      <t xml:space="preserve">
263.2m</t>
    </r>
    <r>
      <rPr>
        <sz val="12"/>
        <rFont val="仿宋_GB2312"/>
        <charset val="134"/>
      </rPr>
      <t>，安装无料槽围栏</t>
    </r>
    <r>
      <rPr>
        <sz val="12"/>
        <rFont val="Times New Roman"/>
        <charset val="134"/>
      </rPr>
      <t>120m</t>
    </r>
    <r>
      <rPr>
        <sz val="12"/>
        <rFont val="仿宋_GB2312"/>
        <charset val="134"/>
      </rPr>
      <t>，大门</t>
    </r>
    <r>
      <rPr>
        <sz val="12"/>
        <rFont val="Times New Roman"/>
        <charset val="134"/>
      </rPr>
      <t>1</t>
    </r>
    <r>
      <rPr>
        <sz val="12"/>
        <rFont val="仿宋_GB2312"/>
        <charset val="134"/>
      </rPr>
      <t>座；</t>
    </r>
  </si>
  <si>
    <r>
      <rPr>
        <b/>
        <sz val="12"/>
        <rFont val="仿宋_GB2312"/>
        <charset val="134"/>
      </rPr>
      <t>饲料加工厂：</t>
    </r>
    <r>
      <rPr>
        <sz val="12"/>
        <rFont val="Times New Roman"/>
        <charset val="134"/>
      </rPr>
      <t xml:space="preserve">
1.</t>
    </r>
    <r>
      <rPr>
        <sz val="12"/>
        <rFont val="仿宋_GB2312"/>
        <charset val="134"/>
      </rPr>
      <t>新建饲料库</t>
    </r>
    <r>
      <rPr>
        <sz val="12"/>
        <rFont val="Times New Roman"/>
        <charset val="134"/>
      </rPr>
      <t>540</t>
    </r>
    <r>
      <rPr>
        <sz val="12"/>
        <rFont val="宋体"/>
        <charset val="134"/>
      </rPr>
      <t>㎡</t>
    </r>
    <r>
      <rPr>
        <sz val="12"/>
        <rFont val="Times New Roman"/>
        <charset val="134"/>
      </rPr>
      <t>;
2.</t>
    </r>
    <r>
      <rPr>
        <sz val="12"/>
        <rFont val="仿宋_GB2312"/>
        <charset val="134"/>
      </rPr>
      <t>混凝土场地硬化</t>
    </r>
    <r>
      <rPr>
        <sz val="12"/>
        <rFont val="Times New Roman"/>
        <charset val="134"/>
      </rPr>
      <t>690.58</t>
    </r>
    <r>
      <rPr>
        <sz val="12"/>
        <rFont val="宋体"/>
        <charset val="134"/>
      </rPr>
      <t>㎡</t>
    </r>
    <r>
      <rPr>
        <sz val="12"/>
        <rFont val="Times New Roman"/>
        <charset val="134"/>
      </rPr>
      <t>;
3.</t>
    </r>
    <r>
      <rPr>
        <sz val="12"/>
        <rFont val="仿宋_GB2312"/>
        <charset val="134"/>
      </rPr>
      <t>面包砖场地硬化</t>
    </r>
    <r>
      <rPr>
        <sz val="12"/>
        <rFont val="Times New Roman"/>
        <charset val="134"/>
      </rPr>
      <t xml:space="preserve"> 273.4</t>
    </r>
    <r>
      <rPr>
        <sz val="12"/>
        <rFont val="宋体"/>
        <charset val="134"/>
      </rPr>
      <t>㎡</t>
    </r>
    <r>
      <rPr>
        <sz val="12"/>
        <rFont val="Times New Roman"/>
        <charset val="134"/>
      </rPr>
      <t xml:space="preserve">
</t>
    </r>
    <r>
      <rPr>
        <b/>
        <sz val="12"/>
        <rFont val="仿宋_GB2312"/>
        <charset val="134"/>
      </rPr>
      <t>村集体滩羊生态牧场：</t>
    </r>
    <r>
      <rPr>
        <sz val="12"/>
        <rFont val="Times New Roman"/>
        <charset val="134"/>
      </rPr>
      <t xml:space="preserve">
1.</t>
    </r>
    <r>
      <rPr>
        <sz val="12"/>
        <rFont val="仿宋_GB2312"/>
        <charset val="134"/>
      </rPr>
      <t>新建围墙</t>
    </r>
    <r>
      <rPr>
        <sz val="12"/>
        <rFont val="Times New Roman"/>
        <charset val="134"/>
      </rPr>
      <t>586.50m;
2.</t>
    </r>
    <r>
      <rPr>
        <sz val="12"/>
        <rFont val="仿宋_GB2312"/>
        <charset val="134"/>
      </rPr>
      <t>铁艺大门</t>
    </r>
    <r>
      <rPr>
        <sz val="12"/>
        <rFont val="Times New Roman"/>
        <charset val="134"/>
      </rPr>
      <t>1</t>
    </r>
    <r>
      <rPr>
        <sz val="12"/>
        <rFont val="仿宋_GB2312"/>
        <charset val="134"/>
      </rPr>
      <t>座</t>
    </r>
    <r>
      <rPr>
        <sz val="12"/>
        <rFont val="Times New Roman"/>
        <charset val="134"/>
      </rPr>
      <t xml:space="preserve">;
</t>
    </r>
    <r>
      <rPr>
        <b/>
        <sz val="12"/>
        <rFont val="仿宋_GB2312"/>
        <charset val="134"/>
      </rPr>
      <t>经果林种植基地：</t>
    </r>
    <r>
      <rPr>
        <sz val="12"/>
        <rFont val="Times New Roman"/>
        <charset val="134"/>
      </rPr>
      <t xml:space="preserve">
1.</t>
    </r>
    <r>
      <rPr>
        <sz val="12"/>
        <rFont val="仿宋_GB2312"/>
        <charset val="134"/>
      </rPr>
      <t>经果林种植基地安装围网</t>
    </r>
    <r>
      <rPr>
        <sz val="12"/>
        <rFont val="Times New Roman"/>
        <charset val="134"/>
      </rPr>
      <t xml:space="preserve">1105m;
</t>
    </r>
    <r>
      <rPr>
        <b/>
        <sz val="12"/>
        <rFont val="仿宋_GB2312"/>
        <charset val="134"/>
      </rPr>
      <t>滩羊肉集散中心</t>
    </r>
    <r>
      <rPr>
        <sz val="12"/>
        <rFont val="仿宋_GB2312"/>
        <charset val="134"/>
      </rPr>
      <t>：</t>
    </r>
    <r>
      <rPr>
        <sz val="12"/>
        <rFont val="Times New Roman"/>
        <charset val="134"/>
      </rPr>
      <t xml:space="preserve">
1.</t>
    </r>
    <r>
      <rPr>
        <sz val="12"/>
        <rFont val="仿宋_GB2312"/>
        <charset val="134"/>
      </rPr>
      <t>羊肉分割包装设备</t>
    </r>
    <r>
      <rPr>
        <sz val="12"/>
        <rFont val="Times New Roman"/>
        <charset val="134"/>
      </rPr>
      <t>6</t>
    </r>
    <r>
      <rPr>
        <sz val="12"/>
        <rFont val="仿宋_GB2312"/>
        <charset val="134"/>
      </rPr>
      <t>台</t>
    </r>
    <r>
      <rPr>
        <sz val="12"/>
        <rFont val="Times New Roman"/>
        <charset val="134"/>
      </rPr>
      <t>(</t>
    </r>
    <r>
      <rPr>
        <sz val="12"/>
        <rFont val="仿宋_GB2312"/>
        <charset val="134"/>
      </rPr>
      <t>全自动整形机</t>
    </r>
    <r>
      <rPr>
        <sz val="12"/>
        <rFont val="Times New Roman"/>
        <charset val="134"/>
      </rPr>
      <t>1</t>
    </r>
    <r>
      <rPr>
        <sz val="12"/>
        <rFont val="仿宋_GB2312"/>
        <charset val="134"/>
      </rPr>
      <t>台、全自动锯骨机</t>
    </r>
    <r>
      <rPr>
        <sz val="12"/>
        <rFont val="Times New Roman"/>
        <charset val="134"/>
      </rPr>
      <t>1</t>
    </r>
    <r>
      <rPr>
        <sz val="12"/>
        <rFont val="仿宋_GB2312"/>
        <charset val="134"/>
      </rPr>
      <t>台、拉伸膜包装机</t>
    </r>
    <r>
      <rPr>
        <sz val="12"/>
        <rFont val="Times New Roman"/>
        <charset val="134"/>
      </rPr>
      <t>1</t>
    </r>
    <r>
      <rPr>
        <sz val="12"/>
        <rFont val="仿宋_GB2312"/>
        <charset val="134"/>
      </rPr>
      <t>台、滚动真空包装机</t>
    </r>
    <r>
      <rPr>
        <sz val="12"/>
        <rFont val="Times New Roman"/>
        <charset val="134"/>
      </rPr>
      <t>1</t>
    </r>
    <r>
      <rPr>
        <sz val="12"/>
        <rFont val="仿宋_GB2312"/>
        <charset val="134"/>
      </rPr>
      <t>台、隧道式热缩机</t>
    </r>
    <r>
      <rPr>
        <sz val="12"/>
        <rFont val="Times New Roman"/>
        <charset val="134"/>
      </rPr>
      <t>1</t>
    </r>
    <r>
      <rPr>
        <sz val="12"/>
        <rFont val="仿宋_GB2312"/>
        <charset val="134"/>
      </rPr>
      <t>台、金属探测仪</t>
    </r>
    <r>
      <rPr>
        <sz val="12"/>
        <rFont val="Times New Roman"/>
        <charset val="134"/>
      </rPr>
      <t>1</t>
    </r>
    <r>
      <rPr>
        <sz val="12"/>
        <rFont val="仿宋_GB2312"/>
        <charset val="134"/>
      </rPr>
      <t>台</t>
    </r>
    <r>
      <rPr>
        <sz val="12"/>
        <rFont val="Times New Roman"/>
        <charset val="134"/>
      </rPr>
      <t>)</t>
    </r>
    <r>
      <rPr>
        <sz val="12"/>
        <rFont val="仿宋_GB2312"/>
        <charset val="134"/>
      </rPr>
      <t>、</t>
    </r>
    <r>
      <rPr>
        <sz val="12"/>
        <rFont val="Times New Roman"/>
        <charset val="134"/>
      </rPr>
      <t>2T</t>
    </r>
    <r>
      <rPr>
        <sz val="12"/>
        <rFont val="仿宋_GB2312"/>
        <charset val="134"/>
      </rPr>
      <t>电动叉车</t>
    </r>
    <r>
      <rPr>
        <sz val="12"/>
        <rFont val="Times New Roman"/>
        <charset val="134"/>
      </rPr>
      <t>1</t>
    </r>
    <r>
      <rPr>
        <sz val="12"/>
        <rFont val="仿宋_GB2312"/>
        <charset val="134"/>
      </rPr>
      <t>台、冷库储肉钢货架</t>
    </r>
    <r>
      <rPr>
        <sz val="12"/>
        <rFont val="Times New Roman"/>
        <charset val="134"/>
      </rPr>
      <t>60</t>
    </r>
    <r>
      <rPr>
        <sz val="12"/>
        <rFont val="仿宋_GB2312"/>
        <charset val="134"/>
      </rPr>
      <t>个</t>
    </r>
    <r>
      <rPr>
        <sz val="12"/>
        <rFont val="Times New Roman"/>
        <charset val="134"/>
      </rPr>
      <t>;</t>
    </r>
  </si>
  <si>
    <r>
      <rPr>
        <sz val="12"/>
        <rFont val="宋体"/>
        <charset val="134"/>
      </rPr>
      <t>冯记沟乡</t>
    </r>
    <r>
      <rPr>
        <sz val="12"/>
        <rFont val="Times New Roman"/>
        <charset val="134"/>
      </rPr>
      <t xml:space="preserve">
</t>
    </r>
    <r>
      <rPr>
        <sz val="12"/>
        <rFont val="宋体"/>
        <charset val="134"/>
      </rPr>
      <t>马儿庄村</t>
    </r>
  </si>
  <si>
    <t>基础设施建设（4个）</t>
  </si>
  <si>
    <t>冯记沟乡人居环境整治提升项目</t>
  </si>
  <si>
    <r>
      <rPr>
        <sz val="12"/>
        <rFont val="仿宋_GB2312"/>
        <charset val="134"/>
      </rPr>
      <t>以</t>
    </r>
    <r>
      <rPr>
        <sz val="12"/>
        <rFont val="Times New Roman"/>
        <charset val="134"/>
      </rPr>
      <t>“</t>
    </r>
    <r>
      <rPr>
        <sz val="12"/>
        <rFont val="仿宋_GB2312"/>
        <charset val="134"/>
      </rPr>
      <t>五清一绿一改</t>
    </r>
    <r>
      <rPr>
        <sz val="12"/>
        <rFont val="Times New Roman"/>
        <charset val="134"/>
      </rPr>
      <t>”</t>
    </r>
    <r>
      <rPr>
        <sz val="12"/>
        <rFont val="仿宋_GB2312"/>
        <charset val="134"/>
      </rPr>
      <t>为主要内容，持续巩固深化村庄清洁行动成果，突出清理死角盲区，推进村庄清洁由</t>
    </r>
    <r>
      <rPr>
        <sz val="12"/>
        <rFont val="Times New Roman"/>
        <charset val="134"/>
      </rPr>
      <t>“</t>
    </r>
    <r>
      <rPr>
        <sz val="12"/>
        <rFont val="仿宋_GB2312"/>
        <charset val="134"/>
      </rPr>
      <t>清脏</t>
    </r>
    <r>
      <rPr>
        <sz val="12"/>
        <rFont val="Times New Roman"/>
        <charset val="134"/>
      </rPr>
      <t>”</t>
    </r>
    <r>
      <rPr>
        <sz val="12"/>
        <rFont val="仿宋_GB2312"/>
        <charset val="134"/>
      </rPr>
      <t>向</t>
    </r>
    <r>
      <rPr>
        <sz val="12"/>
        <rFont val="Times New Roman"/>
        <charset val="134"/>
      </rPr>
      <t>“</t>
    </r>
    <r>
      <rPr>
        <sz val="12"/>
        <rFont val="仿宋_GB2312"/>
        <charset val="134"/>
      </rPr>
      <t>治乱</t>
    </r>
    <r>
      <rPr>
        <sz val="12"/>
        <rFont val="Times New Roman"/>
        <charset val="134"/>
      </rPr>
      <t>”</t>
    </r>
    <r>
      <rPr>
        <sz val="12"/>
        <rFont val="仿宋_GB2312"/>
        <charset val="134"/>
      </rPr>
      <t>拓展，由村庄面上清洁向屋内庭院、村庄周边拓展。</t>
    </r>
  </si>
  <si>
    <r>
      <rPr>
        <sz val="12"/>
        <rFont val="宋体"/>
        <charset val="134"/>
      </rPr>
      <t>冯记沟乡</t>
    </r>
    <r>
      <rPr>
        <sz val="12"/>
        <rFont val="Times New Roman"/>
        <charset val="134"/>
      </rPr>
      <t xml:space="preserve">
</t>
    </r>
    <r>
      <rPr>
        <sz val="12"/>
        <rFont val="宋体"/>
        <charset val="134"/>
      </rPr>
      <t>各行政村</t>
    </r>
  </si>
  <si>
    <t>环境整治项目，不形成资产</t>
  </si>
  <si>
    <r>
      <rPr>
        <sz val="12"/>
        <rFont val="仿宋_GB2312"/>
        <charset val="134"/>
      </rPr>
      <t>新建排水沟</t>
    </r>
    <r>
      <rPr>
        <sz val="12"/>
        <rFont val="Times New Roman"/>
        <charset val="134"/>
      </rPr>
      <t>1136.1m</t>
    </r>
    <r>
      <rPr>
        <sz val="12"/>
        <rFont val="仿宋_GB2312"/>
        <charset val="134"/>
      </rPr>
      <t>，沥青混凝土路面拆除恢复</t>
    </r>
    <r>
      <rPr>
        <sz val="12"/>
        <rFont val="Times New Roman"/>
        <charset val="134"/>
      </rPr>
      <t>699.16</t>
    </r>
    <r>
      <rPr>
        <sz val="12"/>
        <rFont val="宋体"/>
        <charset val="134"/>
      </rPr>
      <t>㎡</t>
    </r>
    <r>
      <rPr>
        <sz val="12"/>
        <rFont val="仿宋_GB2312"/>
        <charset val="134"/>
      </rPr>
      <t>，混凝土路面拆除恢复</t>
    </r>
    <r>
      <rPr>
        <sz val="12"/>
        <rFont val="Times New Roman"/>
        <charset val="134"/>
      </rPr>
      <t>103.63</t>
    </r>
    <r>
      <rPr>
        <sz val="12"/>
        <rFont val="宋体"/>
        <charset val="134"/>
      </rPr>
      <t>㎡</t>
    </r>
    <r>
      <rPr>
        <sz val="12"/>
        <rFont val="仿宋_GB2312"/>
        <charset val="134"/>
      </rPr>
      <t>，透水砖拆除恢复</t>
    </r>
    <r>
      <rPr>
        <sz val="12"/>
        <rFont val="Times New Roman"/>
        <charset val="134"/>
      </rPr>
      <t>340</t>
    </r>
    <r>
      <rPr>
        <sz val="12"/>
        <rFont val="宋体"/>
        <charset val="134"/>
      </rPr>
      <t>㎡</t>
    </r>
    <r>
      <rPr>
        <sz val="12"/>
        <rFont val="仿宋_GB2312"/>
        <charset val="134"/>
      </rPr>
      <t>，道牙拆除恢复</t>
    </r>
    <r>
      <rPr>
        <sz val="12"/>
        <rFont val="Times New Roman"/>
        <charset val="134"/>
      </rPr>
      <t>710</t>
    </r>
    <r>
      <rPr>
        <sz val="12"/>
        <rFont val="宋体"/>
        <charset val="134"/>
      </rPr>
      <t>㎡</t>
    </r>
    <r>
      <rPr>
        <sz val="12"/>
        <rFont val="仿宋_GB2312"/>
        <charset val="134"/>
      </rPr>
      <t>，沉泥井</t>
    </r>
    <r>
      <rPr>
        <sz val="12"/>
        <rFont val="Times New Roman"/>
        <charset val="134"/>
      </rPr>
      <t>6</t>
    </r>
    <r>
      <rPr>
        <sz val="12"/>
        <rFont val="仿宋_GB2312"/>
        <charset val="134"/>
      </rPr>
      <t>座，混凝土管道</t>
    </r>
    <r>
      <rPr>
        <sz val="12"/>
        <rFont val="Times New Roman"/>
        <charset val="134"/>
      </rPr>
      <t>156m</t>
    </r>
    <r>
      <rPr>
        <sz val="12"/>
        <rFont val="仿宋_GB2312"/>
        <charset val="134"/>
      </rPr>
      <t>，八字出水口</t>
    </r>
    <r>
      <rPr>
        <sz val="12"/>
        <rFont val="Times New Roman"/>
        <charset val="134"/>
      </rPr>
      <t>3</t>
    </r>
    <r>
      <rPr>
        <sz val="12"/>
        <rFont val="仿宋_GB2312"/>
        <charset val="134"/>
      </rPr>
      <t>座，卵石导流层</t>
    </r>
    <r>
      <rPr>
        <sz val="12"/>
        <rFont val="Times New Roman"/>
        <charset val="134"/>
      </rPr>
      <t>10.8m³</t>
    </r>
    <r>
      <rPr>
        <sz val="12"/>
        <rFont val="仿宋_GB2312"/>
        <charset val="134"/>
      </rPr>
      <t>，拆除成品车档杆</t>
    </r>
    <r>
      <rPr>
        <sz val="12"/>
        <rFont val="Times New Roman"/>
        <charset val="134"/>
      </rPr>
      <t>60</t>
    </r>
    <r>
      <rPr>
        <sz val="12"/>
        <rFont val="仿宋_GB2312"/>
        <charset val="134"/>
      </rPr>
      <t>个。</t>
    </r>
  </si>
  <si>
    <r>
      <rPr>
        <sz val="12"/>
        <rFont val="宋体"/>
        <charset val="134"/>
      </rPr>
      <t>结余</t>
    </r>
    <r>
      <rPr>
        <sz val="12"/>
        <rFont val="Times New Roman"/>
        <charset val="134"/>
      </rPr>
      <t>239,639.19</t>
    </r>
    <r>
      <rPr>
        <sz val="12"/>
        <rFont val="宋体"/>
        <charset val="134"/>
      </rPr>
      <t>元，已退回。</t>
    </r>
  </si>
  <si>
    <r>
      <rPr>
        <sz val="12"/>
        <rFont val="Times New Roman"/>
        <charset val="134"/>
      </rPr>
      <t>1.</t>
    </r>
    <r>
      <rPr>
        <sz val="12"/>
        <rFont val="仿宋_GB2312"/>
        <charset val="134"/>
      </rPr>
      <t>清理村庄残垣断壁</t>
    </r>
    <r>
      <rPr>
        <sz val="12"/>
        <rFont val="Times New Roman"/>
        <charset val="134"/>
      </rPr>
      <t>2400m;
2.</t>
    </r>
    <r>
      <rPr>
        <sz val="12"/>
        <rFont val="仿宋_GB2312"/>
        <charset val="134"/>
      </rPr>
      <t>旧房屋、</t>
    </r>
    <r>
      <rPr>
        <sz val="12"/>
        <rFont val="Times New Roman"/>
        <charset val="134"/>
      </rPr>
      <t>“</t>
    </r>
    <r>
      <rPr>
        <sz val="12"/>
        <rFont val="仿宋_GB2312"/>
        <charset val="134"/>
      </rPr>
      <t>三大堆</t>
    </r>
    <r>
      <rPr>
        <sz val="12"/>
        <rFont val="Times New Roman"/>
        <charset val="134"/>
      </rPr>
      <t>”</t>
    </r>
    <r>
      <rPr>
        <sz val="12"/>
        <rFont val="仿宋_GB2312"/>
        <charset val="134"/>
      </rPr>
      <t>及垃圾</t>
    </r>
    <r>
      <rPr>
        <sz val="12"/>
        <rFont val="Times New Roman"/>
        <charset val="134"/>
      </rPr>
      <t>2700m;
3.</t>
    </r>
    <r>
      <rPr>
        <sz val="12"/>
        <rFont val="仿宋_GB2312"/>
        <charset val="134"/>
      </rPr>
      <t>巷道修复沥青罩面</t>
    </r>
    <r>
      <rPr>
        <sz val="12"/>
        <rFont val="Times New Roman"/>
        <charset val="134"/>
      </rPr>
      <t>7889</t>
    </r>
    <r>
      <rPr>
        <sz val="12"/>
        <rFont val="宋体"/>
        <charset val="134"/>
      </rPr>
      <t>㎡</t>
    </r>
    <r>
      <rPr>
        <sz val="12"/>
        <rFont val="Times New Roman"/>
        <charset val="134"/>
      </rPr>
      <t>;
4.</t>
    </r>
    <r>
      <rPr>
        <sz val="12"/>
        <rFont val="仿宋_GB2312"/>
        <charset val="134"/>
      </rPr>
      <t>道牙</t>
    </r>
    <r>
      <rPr>
        <sz val="12"/>
        <rFont val="Times New Roman"/>
        <charset val="134"/>
      </rPr>
      <t>4508m;
5.</t>
    </r>
    <r>
      <rPr>
        <sz val="12"/>
        <rFont val="仿宋_GB2312"/>
        <charset val="134"/>
      </rPr>
      <t>巷道及入户路硬化</t>
    </r>
    <r>
      <rPr>
        <sz val="12"/>
        <rFont val="Times New Roman"/>
        <charset val="134"/>
      </rPr>
      <t>4159.26m;
6.</t>
    </r>
    <r>
      <rPr>
        <sz val="12"/>
        <rFont val="仿宋_GB2312"/>
        <charset val="134"/>
      </rPr>
      <t>舞台扩建工程</t>
    </r>
    <r>
      <rPr>
        <sz val="12"/>
        <rFont val="Times New Roman"/>
        <charset val="134"/>
      </rPr>
      <t>:(1)</t>
    </r>
    <r>
      <rPr>
        <sz val="12"/>
        <rFont val="仿宋_GB2312"/>
        <charset val="134"/>
      </rPr>
      <t>、新建舞台侧墙</t>
    </r>
    <r>
      <rPr>
        <sz val="12"/>
        <rFont val="Times New Roman"/>
        <charset val="134"/>
      </rPr>
      <t>35m;(2)</t>
    </r>
    <r>
      <rPr>
        <sz val="12"/>
        <rFont val="仿宋_GB2312"/>
        <charset val="134"/>
      </rPr>
      <t>、舞台扩建面层铺装</t>
    </r>
    <r>
      <rPr>
        <sz val="12"/>
        <rFont val="Times New Roman"/>
        <charset val="134"/>
      </rPr>
      <t>63.5</t>
    </r>
    <r>
      <rPr>
        <sz val="12"/>
        <rFont val="宋体"/>
        <charset val="134"/>
      </rPr>
      <t>㎡</t>
    </r>
    <r>
      <rPr>
        <sz val="12"/>
        <rFont val="Times New Roman"/>
        <charset val="134"/>
      </rPr>
      <t>;(3)</t>
    </r>
    <r>
      <rPr>
        <sz val="12"/>
        <rFont val="仿宋_GB2312"/>
        <charset val="134"/>
      </rPr>
      <t>拆除面包砖</t>
    </r>
    <r>
      <rPr>
        <sz val="12"/>
        <rFont val="Times New Roman"/>
        <charset val="134"/>
      </rPr>
      <t>52</t>
    </r>
    <r>
      <rPr>
        <sz val="12"/>
        <rFont val="宋体"/>
        <charset val="134"/>
      </rPr>
      <t>㎡</t>
    </r>
    <r>
      <rPr>
        <sz val="12"/>
        <rFont val="Times New Roman"/>
        <charset val="134"/>
      </rPr>
      <t>;(3)</t>
    </r>
    <r>
      <rPr>
        <sz val="12"/>
        <rFont val="仿宋_GB2312"/>
        <charset val="134"/>
      </rPr>
      <t>、舞台面层拆除及恢复</t>
    </r>
    <r>
      <rPr>
        <sz val="12"/>
        <rFont val="Times New Roman"/>
        <charset val="134"/>
      </rPr>
      <t>52.5</t>
    </r>
    <r>
      <rPr>
        <sz val="12"/>
        <rFont val="宋体"/>
        <charset val="134"/>
      </rPr>
      <t>㎡</t>
    </r>
    <r>
      <rPr>
        <sz val="12"/>
        <rFont val="Times New Roman"/>
        <charset val="134"/>
      </rPr>
      <t>;(4)</t>
    </r>
    <r>
      <rPr>
        <sz val="12"/>
        <rFont val="仿宋_GB2312"/>
        <charset val="134"/>
      </rPr>
      <t>台阶拆除及恢复</t>
    </r>
    <r>
      <rPr>
        <sz val="12"/>
        <rFont val="Times New Roman"/>
        <charset val="134"/>
      </rPr>
      <t>2</t>
    </r>
    <r>
      <rPr>
        <sz val="12"/>
        <rFont val="仿宋_GB2312"/>
        <charset val="134"/>
      </rPr>
      <t>组</t>
    </r>
    <r>
      <rPr>
        <sz val="12"/>
        <rFont val="Times New Roman"/>
        <charset val="134"/>
      </rPr>
      <t>,1.2m*4</t>
    </r>
    <r>
      <rPr>
        <sz val="12"/>
        <rFont val="仿宋_GB2312"/>
        <charset val="134"/>
      </rPr>
      <t>踏</t>
    </r>
    <r>
      <rPr>
        <sz val="12"/>
        <rFont val="Times New Roman"/>
        <charset val="134"/>
      </rPr>
      <t>(</t>
    </r>
    <r>
      <rPr>
        <sz val="12"/>
        <rFont val="仿宋_GB2312"/>
        <charset val="134"/>
      </rPr>
      <t>每踏</t>
    </r>
    <r>
      <rPr>
        <sz val="12"/>
        <rFont val="Times New Roman"/>
        <charset val="134"/>
      </rPr>
      <t>0.3m</t>
    </r>
    <r>
      <rPr>
        <sz val="12"/>
        <rFont val="仿宋_GB2312"/>
        <charset val="134"/>
      </rPr>
      <t>宽</t>
    </r>
    <r>
      <rPr>
        <sz val="12"/>
        <rFont val="Times New Roman"/>
        <charset val="134"/>
      </rPr>
      <t>);(5)</t>
    </r>
    <r>
      <rPr>
        <sz val="12"/>
        <rFont val="仿宋_GB2312"/>
        <charset val="134"/>
      </rPr>
      <t>篮球场场地硬化</t>
    </r>
    <r>
      <rPr>
        <sz val="12"/>
        <rFont val="Times New Roman"/>
        <charset val="134"/>
      </rPr>
      <t>608</t>
    </r>
    <r>
      <rPr>
        <sz val="12"/>
        <rFont val="宋体"/>
        <charset val="134"/>
      </rPr>
      <t>㎡</t>
    </r>
    <r>
      <rPr>
        <sz val="12"/>
        <rFont val="仿宋_GB2312"/>
        <charset val="134"/>
      </rPr>
      <t>，面包砖铺装</t>
    </r>
    <r>
      <rPr>
        <sz val="12"/>
        <rFont val="Times New Roman"/>
        <charset val="134"/>
      </rPr>
      <t>36</t>
    </r>
    <r>
      <rPr>
        <sz val="12"/>
        <rFont val="宋体"/>
        <charset val="134"/>
      </rPr>
      <t>㎡</t>
    </r>
    <r>
      <rPr>
        <sz val="12"/>
        <rFont val="仿宋_GB2312"/>
        <charset val="134"/>
      </rPr>
      <t>，悬浮式拼装地板</t>
    </r>
    <r>
      <rPr>
        <sz val="12"/>
        <rFont val="Times New Roman"/>
        <charset val="134"/>
      </rPr>
      <t>420.15</t>
    </r>
    <r>
      <rPr>
        <sz val="12"/>
        <rFont val="宋体"/>
        <charset val="134"/>
      </rPr>
      <t>㎡</t>
    </r>
    <r>
      <rPr>
        <sz val="12"/>
        <rFont val="仿宋_GB2312"/>
        <charset val="134"/>
      </rPr>
      <t>，篮球架</t>
    </r>
    <r>
      <rPr>
        <sz val="12"/>
        <rFont val="Times New Roman"/>
        <charset val="134"/>
      </rPr>
      <t>2</t>
    </r>
    <r>
      <rPr>
        <sz val="12"/>
        <rFont val="仿宋_GB2312"/>
        <charset val="134"/>
      </rPr>
      <t>副，新建踏步台</t>
    </r>
    <r>
      <rPr>
        <sz val="12"/>
        <rFont val="Times New Roman"/>
        <charset val="134"/>
      </rPr>
      <t xml:space="preserve"> 23.58 m
7.</t>
    </r>
    <r>
      <rPr>
        <sz val="12"/>
        <rFont val="仿宋_GB2312"/>
        <charset val="134"/>
      </rPr>
      <t>拆除现有戏台墙体</t>
    </r>
    <r>
      <rPr>
        <sz val="12"/>
        <rFont val="Times New Roman"/>
        <charset val="134"/>
      </rPr>
      <t>10.5m;
8.</t>
    </r>
    <r>
      <rPr>
        <sz val="12"/>
        <rFont val="仿宋_GB2312"/>
        <charset val="134"/>
      </rPr>
      <t>拆除现有健身器材重行安装。</t>
    </r>
  </si>
  <si>
    <r>
      <rPr>
        <sz val="12"/>
        <rFont val="Times New Roman"/>
        <charset val="134"/>
      </rPr>
      <t>1.</t>
    </r>
    <r>
      <rPr>
        <sz val="12"/>
        <rFont val="仿宋_GB2312"/>
        <charset val="134"/>
      </rPr>
      <t>牛记口子村混凝土道路沥青罩面</t>
    </r>
    <r>
      <rPr>
        <sz val="12"/>
        <rFont val="Times New Roman"/>
        <charset val="134"/>
      </rPr>
      <t>2.629km</t>
    </r>
    <r>
      <rPr>
        <sz val="12"/>
        <rFont val="仿宋_GB2312"/>
        <charset val="134"/>
      </rPr>
      <t>道路两侧道牙</t>
    </r>
    <r>
      <rPr>
        <sz val="12"/>
        <rFont val="Times New Roman"/>
        <charset val="134"/>
      </rPr>
      <t>5258m;
2.</t>
    </r>
    <r>
      <rPr>
        <sz val="12"/>
        <rFont val="仿宋_GB2312"/>
        <charset val="134"/>
      </rPr>
      <t>面包砖铺装</t>
    </r>
    <r>
      <rPr>
        <sz val="12"/>
        <rFont val="Times New Roman"/>
        <charset val="134"/>
      </rPr>
      <t>1030</t>
    </r>
    <r>
      <rPr>
        <sz val="12"/>
        <rFont val="宋体"/>
        <charset val="134"/>
      </rPr>
      <t>㎡</t>
    </r>
    <r>
      <rPr>
        <sz val="12"/>
        <rFont val="仿宋_GB2312"/>
        <charset val="134"/>
      </rPr>
      <t>，外侧道牙</t>
    </r>
    <r>
      <rPr>
        <sz val="12"/>
        <rFont val="Times New Roman"/>
        <charset val="134"/>
      </rPr>
      <t>667m;
3.</t>
    </r>
    <r>
      <rPr>
        <sz val="12"/>
        <rFont val="仿宋_GB2312"/>
        <charset val="134"/>
      </rPr>
      <t>篮球架</t>
    </r>
    <r>
      <rPr>
        <sz val="12"/>
        <rFont val="Times New Roman"/>
        <charset val="134"/>
      </rPr>
      <t>1</t>
    </r>
    <r>
      <rPr>
        <sz val="12"/>
        <rFont val="仿宋_GB2312"/>
        <charset val="134"/>
      </rPr>
      <t>套</t>
    </r>
    <r>
      <rPr>
        <sz val="12"/>
        <rFont val="Times New Roman"/>
        <charset val="134"/>
      </rPr>
      <t>;
4.</t>
    </r>
    <r>
      <rPr>
        <sz val="12"/>
        <rFont val="仿宋_GB2312"/>
        <charset val="134"/>
      </rPr>
      <t>清理村庄残垣断壁、危旧房屋</t>
    </r>
    <r>
      <rPr>
        <sz val="12"/>
        <rFont val="Times New Roman"/>
        <charset val="134"/>
      </rPr>
      <t>1200m,“</t>
    </r>
    <r>
      <rPr>
        <sz val="12"/>
        <rFont val="仿宋_GB2312"/>
        <charset val="134"/>
      </rPr>
      <t>三大堆</t>
    </r>
    <r>
      <rPr>
        <sz val="12"/>
        <rFont val="Times New Roman"/>
        <charset val="134"/>
      </rPr>
      <t>”</t>
    </r>
    <r>
      <rPr>
        <sz val="12"/>
        <rFont val="仿宋_GB2312"/>
        <charset val="134"/>
      </rPr>
      <t>及垃圾清理</t>
    </r>
    <r>
      <rPr>
        <sz val="12"/>
        <rFont val="Times New Roman"/>
        <charset val="134"/>
      </rPr>
      <t>500</t>
    </r>
    <r>
      <rPr>
        <sz val="12"/>
        <rFont val="宋体"/>
        <charset val="134"/>
      </rPr>
      <t>㎡</t>
    </r>
    <r>
      <rPr>
        <sz val="12"/>
        <rFont val="仿宋_GB2312"/>
        <charset val="134"/>
      </rPr>
      <t>。</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</si>
</sst>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 numFmtId="178" formatCode="0.0_ "/>
  </numFmts>
  <fonts count="48">
    <font>
      <sz val="11"/>
      <color theme="1"/>
      <name val="宋体"/>
      <charset val="134"/>
      <scheme val="minor"/>
    </font>
    <font>
      <sz val="11"/>
      <color theme="1"/>
      <name val="仿宋_GB2312"/>
      <charset val="134"/>
    </font>
    <font>
      <sz val="20"/>
      <name val="方正小标宋简体"/>
      <charset val="134"/>
    </font>
    <font>
      <b/>
      <sz val="20"/>
      <name val="方正小标宋简体"/>
      <charset val="134"/>
    </font>
    <font>
      <sz val="20"/>
      <name val="Times New Roman"/>
      <charset val="134"/>
    </font>
    <font>
      <b/>
      <sz val="20"/>
      <name val="Times New Roman"/>
      <charset val="134"/>
    </font>
    <font>
      <b/>
      <sz val="12"/>
      <color theme="1"/>
      <name val="等线"/>
      <charset val="134"/>
    </font>
    <font>
      <b/>
      <sz val="12"/>
      <color theme="1"/>
      <name val="Times New Roman"/>
      <charset val="134"/>
    </font>
    <font>
      <b/>
      <sz val="12"/>
      <color theme="1"/>
      <name val="黑体"/>
      <charset val="134"/>
    </font>
    <font>
      <sz val="12"/>
      <name val="Times New Roman"/>
      <charset val="0"/>
    </font>
    <font>
      <sz val="12"/>
      <color theme="1"/>
      <name val="仿宋_GB2312"/>
      <charset val="134"/>
    </font>
    <font>
      <sz val="12"/>
      <color theme="1"/>
      <name val="Times New Roman"/>
      <charset val="134"/>
    </font>
    <font>
      <sz val="12"/>
      <name val="仿宋_GB2312"/>
      <charset val="0"/>
    </font>
    <font>
      <sz val="12"/>
      <name val="Times New Roman"/>
      <charset val="134"/>
    </font>
    <font>
      <sz val="12"/>
      <name val="宋体"/>
      <charset val="134"/>
    </font>
    <font>
      <sz val="12"/>
      <name val="仿宋_GB2312"/>
      <charset val="134"/>
    </font>
    <font>
      <b/>
      <sz val="12"/>
      <name val="仿宋_GB2312"/>
      <charset val="134"/>
    </font>
    <font>
      <sz val="12"/>
      <name val="黑体"/>
      <charset val="134"/>
    </font>
    <font>
      <b/>
      <sz val="12"/>
      <name val="黑体"/>
      <charset val="134"/>
    </font>
    <font>
      <b/>
      <sz val="12"/>
      <name val="Times New Roman"/>
      <charset val="134"/>
    </font>
    <font>
      <b/>
      <sz val="11"/>
      <color theme="1"/>
      <name val="宋体"/>
      <charset val="134"/>
      <scheme val="minor"/>
    </font>
    <font>
      <b/>
      <sz val="12"/>
      <color theme="1"/>
      <name val="宋体"/>
      <charset val="134"/>
    </font>
    <font>
      <sz val="12"/>
      <color theme="1"/>
      <name val="宋体"/>
      <charset val="134"/>
    </font>
    <font>
      <b/>
      <sz val="11"/>
      <color theme="1"/>
      <name val="仿宋_GB2312"/>
      <charset val="134"/>
    </font>
    <font>
      <sz val="12"/>
      <name val="宋体"/>
      <charset val="0"/>
    </font>
    <font>
      <b/>
      <sz val="12"/>
      <name val="宋体"/>
      <charset val="134"/>
    </font>
    <font>
      <sz val="16"/>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6"/>
      <name val="方正仿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2" borderId="14"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5" applyNumberFormat="0" applyFill="0" applyAlignment="0" applyProtection="0">
      <alignment vertical="center"/>
    </xf>
    <xf numFmtId="0" fontId="33" fillId="0" borderId="15" applyNumberFormat="0" applyFill="0" applyAlignment="0" applyProtection="0">
      <alignment vertical="center"/>
    </xf>
    <xf numFmtId="0" fontId="34" fillId="0" borderId="16" applyNumberFormat="0" applyFill="0" applyAlignment="0" applyProtection="0">
      <alignment vertical="center"/>
    </xf>
    <xf numFmtId="0" fontId="34" fillId="0" borderId="0" applyNumberFormat="0" applyFill="0" applyBorder="0" applyAlignment="0" applyProtection="0">
      <alignment vertical="center"/>
    </xf>
    <xf numFmtId="0" fontId="35" fillId="3" borderId="17" applyNumberFormat="0" applyAlignment="0" applyProtection="0">
      <alignment vertical="center"/>
    </xf>
    <xf numFmtId="0" fontId="36" fillId="4" borderId="18" applyNumberFormat="0" applyAlignment="0" applyProtection="0">
      <alignment vertical="center"/>
    </xf>
    <xf numFmtId="0" fontId="37" fillId="4" borderId="17" applyNumberFormat="0" applyAlignment="0" applyProtection="0">
      <alignment vertical="center"/>
    </xf>
    <xf numFmtId="0" fontId="38" fillId="5" borderId="19" applyNumberFormat="0" applyAlignment="0" applyProtection="0">
      <alignment vertical="center"/>
    </xf>
    <xf numFmtId="0" fontId="39" fillId="0" borderId="20" applyNumberFormat="0" applyFill="0" applyAlignment="0" applyProtection="0">
      <alignment vertical="center"/>
    </xf>
    <xf numFmtId="0" fontId="40" fillId="0" borderId="21" applyNumberFormat="0" applyFill="0" applyAlignment="0" applyProtection="0">
      <alignment vertical="center"/>
    </xf>
    <xf numFmtId="0" fontId="41" fillId="6" borderId="0" applyNumberFormat="0" applyBorder="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5"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44" fillId="32" borderId="0" applyNumberFormat="0" applyBorder="0" applyAlignment="0" applyProtection="0">
      <alignment vertical="center"/>
    </xf>
    <xf numFmtId="0" fontId="46" fillId="0" borderId="0">
      <alignment vertical="center"/>
    </xf>
  </cellStyleXfs>
  <cellXfs count="116">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horizontal="left" vertical="center"/>
    </xf>
    <xf numFmtId="176" fontId="3" fillId="0" borderId="0" xfId="0" applyNumberFormat="1" applyFont="1" applyFill="1" applyAlignment="1">
      <alignment horizontal="center" vertical="center"/>
    </xf>
    <xf numFmtId="176" fontId="2" fillId="0" borderId="0" xfId="0" applyNumberFormat="1"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xf>
    <xf numFmtId="176" fontId="5" fillId="0" borderId="0" xfId="0" applyNumberFormat="1" applyFont="1" applyFill="1" applyAlignment="1">
      <alignment horizontal="center" vertical="center"/>
    </xf>
    <xf numFmtId="176" fontId="4" fillId="0" borderId="0" xfId="0" applyNumberFormat="1" applyFont="1" applyFill="1" applyAlignment="1">
      <alignment horizontal="center" vertical="center"/>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2" xfId="0" applyNumberFormat="1" applyFont="1" applyFill="1" applyBorder="1" applyAlignment="1">
      <alignment horizontal="center" vertical="center"/>
    </xf>
    <xf numFmtId="176" fontId="6" fillId="0" borderId="3"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6" fontId="7" fillId="0" borderId="5"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6" xfId="0" applyFont="1" applyFill="1" applyBorder="1" applyAlignment="1">
      <alignment horizontal="left" vertical="center"/>
    </xf>
    <xf numFmtId="0" fontId="7" fillId="0" borderId="1" xfId="0" applyFont="1" applyFill="1" applyBorder="1" applyAlignment="1">
      <alignment vertical="center"/>
    </xf>
    <xf numFmtId="0" fontId="7" fillId="0" borderId="1" xfId="0" applyFont="1" applyFill="1" applyBorder="1" applyAlignment="1">
      <alignment horizontal="center" vertical="center"/>
    </xf>
    <xf numFmtId="176" fontId="7" fillId="0" borderId="1" xfId="0" applyNumberFormat="1" applyFont="1" applyFill="1" applyBorder="1" applyAlignment="1">
      <alignment horizontal="center" vertical="center"/>
    </xf>
    <xf numFmtId="0" fontId="7" fillId="0"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 xfId="0" applyFont="1" applyFill="1" applyBorder="1" applyAlignment="1">
      <alignment horizontal="center" vertical="center" wrapText="1"/>
    </xf>
    <xf numFmtId="177" fontId="7" fillId="0" borderId="1" xfId="0" applyNumberFormat="1" applyFont="1" applyFill="1" applyBorder="1" applyAlignment="1">
      <alignment horizontal="center" vertical="center"/>
    </xf>
    <xf numFmtId="177" fontId="11" fillId="0" borderId="1" xfId="0" applyNumberFormat="1" applyFont="1" applyFill="1" applyBorder="1" applyAlignment="1">
      <alignment horizontal="center" vertical="center"/>
    </xf>
    <xf numFmtId="176" fontId="7" fillId="0" borderId="2" xfId="0" applyNumberFormat="1" applyFont="1" applyFill="1" applyBorder="1" applyAlignment="1">
      <alignment horizontal="center" vertical="center"/>
    </xf>
    <xf numFmtId="0" fontId="7" fillId="0" borderId="8" xfId="0" applyFont="1" applyFill="1" applyBorder="1" applyAlignment="1">
      <alignment horizontal="center" vertical="center"/>
    </xf>
    <xf numFmtId="0" fontId="9"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176" fontId="11" fillId="0" borderId="2" xfId="0" applyNumberFormat="1" applyFont="1" applyFill="1" applyBorder="1" applyAlignment="1">
      <alignment horizontal="center" vertical="center"/>
    </xf>
    <xf numFmtId="176" fontId="11" fillId="0" borderId="1" xfId="0" applyNumberFormat="1" applyFont="1" applyFill="1" applyBorder="1" applyAlignment="1">
      <alignment horizontal="center" vertical="center"/>
    </xf>
    <xf numFmtId="0" fontId="7"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9" fillId="0" borderId="1" xfId="0" applyFont="1" applyFill="1" applyBorder="1" applyAlignment="1">
      <alignment horizontal="center" vertical="center" wrapText="1"/>
    </xf>
    <xf numFmtId="178" fontId="7" fillId="0" borderId="1" xfId="0" applyNumberFormat="1" applyFont="1" applyFill="1" applyBorder="1" applyAlignment="1">
      <alignment horizontal="center" vertical="center"/>
    </xf>
    <xf numFmtId="178" fontId="11" fillId="0" borderId="1"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0" fillId="0" borderId="4" xfId="0" applyFont="1" applyFill="1" applyBorder="1" applyAlignment="1">
      <alignment horizontal="center" vertical="center" wrapText="1"/>
    </xf>
    <xf numFmtId="176" fontId="7" fillId="0" borderId="4" xfId="0" applyNumberFormat="1" applyFont="1" applyFill="1" applyBorder="1" applyAlignment="1">
      <alignment horizontal="center" vertical="center"/>
    </xf>
    <xf numFmtId="176" fontId="13" fillId="0" borderId="11" xfId="0" applyNumberFormat="1" applyFont="1" applyFill="1" applyBorder="1" applyAlignment="1">
      <alignment horizontal="center" vertical="center" wrapText="1"/>
    </xf>
    <xf numFmtId="0" fontId="11" fillId="0" borderId="8" xfId="0" applyFont="1" applyFill="1" applyBorder="1" applyAlignment="1">
      <alignment horizontal="center" vertical="center" wrapText="1"/>
    </xf>
    <xf numFmtId="176" fontId="7" fillId="0" borderId="8" xfId="0" applyNumberFormat="1" applyFont="1" applyFill="1" applyBorder="1" applyAlignment="1">
      <alignment horizontal="center" vertical="center"/>
    </xf>
    <xf numFmtId="176" fontId="13" fillId="0" borderId="12"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176" fontId="7" fillId="0" borderId="5" xfId="0" applyNumberFormat="1" applyFont="1" applyFill="1" applyBorder="1" applyAlignment="1">
      <alignment horizontal="center" vertical="center"/>
    </xf>
    <xf numFmtId="176" fontId="13" fillId="0" borderId="13"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176" fontId="13" fillId="0" borderId="2" xfId="0" applyNumberFormat="1" applyFont="1" applyFill="1" applyBorder="1" applyAlignment="1">
      <alignment horizontal="center" vertical="center" wrapText="1"/>
    </xf>
    <xf numFmtId="176" fontId="13" fillId="0" borderId="2" xfId="0" applyNumberFormat="1" applyFont="1" applyFill="1" applyBorder="1" applyAlignment="1">
      <alignment horizontal="center" vertical="center"/>
    </xf>
    <xf numFmtId="0" fontId="14" fillId="0" borderId="1" xfId="49" applyFont="1" applyFill="1" applyBorder="1" applyAlignment="1">
      <alignment horizontal="center" vertical="center" wrapText="1"/>
    </xf>
    <xf numFmtId="176" fontId="13"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0" fontId="15" fillId="0" borderId="1" xfId="0"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left" vertical="center" wrapText="1"/>
    </xf>
    <xf numFmtId="0" fontId="17"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6" xfId="0" applyFont="1" applyFill="1" applyBorder="1" applyAlignment="1">
      <alignment horizontal="left" vertical="center"/>
    </xf>
    <xf numFmtId="0" fontId="13" fillId="0" borderId="1" xfId="0" applyFont="1" applyFill="1" applyBorder="1" applyAlignment="1">
      <alignment vertical="center"/>
    </xf>
    <xf numFmtId="0" fontId="13" fillId="0" borderId="1" xfId="0" applyFont="1" applyFill="1" applyBorder="1" applyAlignment="1">
      <alignment horizontal="center" vertical="center"/>
    </xf>
    <xf numFmtId="176" fontId="19" fillId="0" borderId="1" xfId="0" applyNumberFormat="1" applyFont="1" applyFill="1" applyBorder="1" applyAlignment="1">
      <alignment horizontal="center" vertical="center"/>
    </xf>
    <xf numFmtId="176" fontId="13" fillId="0" borderId="1" xfId="0" applyNumberFormat="1" applyFont="1" applyFill="1" applyBorder="1" applyAlignment="1">
      <alignment horizontal="center" vertical="center" wrapText="1"/>
    </xf>
    <xf numFmtId="0" fontId="0" fillId="0" borderId="0" xfId="0" applyFill="1" applyAlignment="1">
      <alignment vertical="center"/>
    </xf>
    <xf numFmtId="0" fontId="20" fillId="0" borderId="0" xfId="0" applyFont="1" applyFill="1" applyAlignment="1">
      <alignment vertical="center"/>
    </xf>
    <xf numFmtId="176" fontId="21" fillId="0" borderId="4" xfId="0" applyNumberFormat="1" applyFont="1" applyFill="1" applyBorder="1" applyAlignment="1">
      <alignment horizontal="center" vertical="center" wrapText="1"/>
    </xf>
    <xf numFmtId="176" fontId="21" fillId="0" borderId="5" xfId="0" applyNumberFormat="1" applyFont="1" applyFill="1" applyBorder="1" applyAlignment="1">
      <alignment horizontal="center" vertical="center" wrapText="1"/>
    </xf>
    <xf numFmtId="10" fontId="20" fillId="0" borderId="0" xfId="3" applyNumberFormat="1" applyFont="1" applyFill="1" applyAlignment="1">
      <alignment vertical="center"/>
    </xf>
    <xf numFmtId="0" fontId="22" fillId="0" borderId="4" xfId="0" applyFont="1" applyFill="1" applyBorder="1" applyAlignment="1">
      <alignment horizontal="center" vertical="center" wrapText="1"/>
    </xf>
    <xf numFmtId="0" fontId="23" fillId="0" borderId="0" xfId="0" applyFont="1" applyFill="1" applyAlignment="1">
      <alignment vertical="center"/>
    </xf>
    <xf numFmtId="0" fontId="11" fillId="0" borderId="8"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21" fillId="0" borderId="1" xfId="0" applyFont="1" applyFill="1" applyBorder="1" applyAlignment="1">
      <alignment vertical="center" wrapText="1"/>
    </xf>
    <xf numFmtId="177" fontId="13" fillId="0" borderId="1" xfId="0" applyNumberFormat="1" applyFont="1" applyFill="1" applyBorder="1" applyAlignment="1">
      <alignment horizontal="center" vertical="center"/>
    </xf>
    <xf numFmtId="0" fontId="19" fillId="0" borderId="1" xfId="0" applyFont="1" applyFill="1" applyBorder="1" applyAlignment="1">
      <alignment vertical="center"/>
    </xf>
    <xf numFmtId="0" fontId="22" fillId="0" borderId="1" xfId="0" applyFont="1" applyFill="1" applyBorder="1" applyAlignment="1">
      <alignment horizontal="center" vertical="center" wrapText="1"/>
    </xf>
    <xf numFmtId="0" fontId="0" fillId="0" borderId="0" xfId="0" applyFont="1" applyFill="1" applyAlignment="1">
      <alignment vertical="center"/>
    </xf>
    <xf numFmtId="0" fontId="0" fillId="0" borderId="0" xfId="0" applyFill="1" applyAlignment="1">
      <alignment vertical="center" wrapText="1"/>
    </xf>
    <xf numFmtId="0" fontId="0" fillId="0" borderId="0" xfId="0" applyFill="1" applyAlignment="1">
      <alignment horizontal="left" vertical="center"/>
    </xf>
    <xf numFmtId="0" fontId="0" fillId="0" borderId="0" xfId="0" applyFont="1" applyFill="1" applyAlignment="1">
      <alignment horizontal="center" vertical="center" wrapText="1"/>
    </xf>
    <xf numFmtId="0" fontId="0" fillId="0" borderId="0" xfId="0" applyFont="1" applyFill="1" applyAlignment="1">
      <alignment horizontal="center" vertical="center"/>
    </xf>
    <xf numFmtId="176" fontId="20" fillId="0" borderId="0" xfId="0" applyNumberFormat="1" applyFont="1" applyFill="1" applyAlignment="1">
      <alignment horizontal="center" vertical="center"/>
    </xf>
    <xf numFmtId="176" fontId="0" fillId="0" borderId="0" xfId="0" applyNumberFormat="1" applyFont="1" applyFill="1" applyAlignment="1">
      <alignment horizontal="center" vertical="center"/>
    </xf>
    <xf numFmtId="0" fontId="7"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0" borderId="6" xfId="0" applyFont="1" applyFill="1" applyBorder="1" applyAlignment="1">
      <alignment horizontal="left" vertical="center"/>
    </xf>
    <xf numFmtId="0" fontId="11" fillId="0" borderId="6" xfId="0" applyFont="1" applyFill="1" applyBorder="1" applyAlignment="1">
      <alignment horizontal="left" vertical="center" wrapText="1"/>
    </xf>
    <xf numFmtId="0" fontId="22" fillId="0" borderId="1" xfId="0" applyFont="1" applyFill="1" applyBorder="1" applyAlignment="1">
      <alignment horizontal="center" vertical="center"/>
    </xf>
    <xf numFmtId="0" fontId="22" fillId="0" borderId="6" xfId="0" applyFont="1" applyFill="1" applyBorder="1" applyAlignment="1">
      <alignment horizontal="left" vertical="center" wrapText="1"/>
    </xf>
    <xf numFmtId="0" fontId="24"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49" fontId="14" fillId="0" borderId="1" xfId="0" applyNumberFormat="1" applyFont="1" applyFill="1" applyBorder="1" applyAlignment="1">
      <alignment horizontal="left" vertical="center" wrapText="1"/>
    </xf>
    <xf numFmtId="0" fontId="13" fillId="0" borderId="1" xfId="49"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0" fontId="25" fillId="0" borderId="2" xfId="0" applyFont="1" applyFill="1" applyBorder="1" applyAlignment="1">
      <alignment horizontal="center" vertical="center" wrapText="1"/>
    </xf>
    <xf numFmtId="0" fontId="19" fillId="0" borderId="6" xfId="0" applyFont="1" applyFill="1" applyBorder="1" applyAlignment="1">
      <alignment horizontal="left" vertical="center"/>
    </xf>
    <xf numFmtId="0" fontId="14" fillId="0" borderId="1" xfId="0" applyFont="1" applyFill="1" applyBorder="1" applyAlignment="1" applyProtection="1">
      <alignment horizontal="center" vertical="center" wrapText="1"/>
      <protection locked="0"/>
    </xf>
    <xf numFmtId="0" fontId="25"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3" fillId="0" borderId="1" xfId="0" applyFont="1" applyFill="1" applyBorder="1" applyAlignment="1">
      <alignment vertical="center" wrapText="1"/>
    </xf>
    <xf numFmtId="176" fontId="19"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_3"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png"/><Relationship Id="rId8" Type="http://schemas.openxmlformats.org/officeDocument/2006/relationships/image" Target="../media/image8.png"/><Relationship Id="rId7" Type="http://schemas.openxmlformats.org/officeDocument/2006/relationships/image" Target="../media/image7.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6" Type="http://schemas.openxmlformats.org/officeDocument/2006/relationships/image" Target="../media/image16.png"/><Relationship Id="rId15" Type="http://schemas.openxmlformats.org/officeDocument/2006/relationships/image" Target="../media/image15.png"/><Relationship Id="rId14" Type="http://schemas.openxmlformats.org/officeDocument/2006/relationships/image" Target="../media/image14.png"/><Relationship Id="rId13" Type="http://schemas.openxmlformats.org/officeDocument/2006/relationships/image" Target="../media/image13.png"/><Relationship Id="rId12" Type="http://schemas.openxmlformats.org/officeDocument/2006/relationships/image" Target="../media/image12.png"/><Relationship Id="rId11" Type="http://schemas.openxmlformats.org/officeDocument/2006/relationships/image" Target="../media/image11.png"/><Relationship Id="rId10" Type="http://schemas.openxmlformats.org/officeDocument/2006/relationships/image" Target="../media/image10.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9" Type="http://schemas.openxmlformats.org/officeDocument/2006/relationships/image" Target="../media/image9.png"/><Relationship Id="rId8" Type="http://schemas.openxmlformats.org/officeDocument/2006/relationships/image" Target="../media/image8.png"/><Relationship Id="rId7" Type="http://schemas.openxmlformats.org/officeDocument/2006/relationships/image" Target="../media/image7.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6" Type="http://schemas.openxmlformats.org/officeDocument/2006/relationships/image" Target="../media/image16.png"/><Relationship Id="rId15" Type="http://schemas.openxmlformats.org/officeDocument/2006/relationships/image" Target="../media/image15.png"/><Relationship Id="rId14" Type="http://schemas.openxmlformats.org/officeDocument/2006/relationships/image" Target="../media/image14.png"/><Relationship Id="rId13" Type="http://schemas.openxmlformats.org/officeDocument/2006/relationships/image" Target="../media/image13.png"/><Relationship Id="rId12" Type="http://schemas.openxmlformats.org/officeDocument/2006/relationships/image" Target="../media/image12.png"/><Relationship Id="rId11" Type="http://schemas.openxmlformats.org/officeDocument/2006/relationships/image" Target="../media/image11.png"/><Relationship Id="rId10" Type="http://schemas.openxmlformats.org/officeDocument/2006/relationships/image" Target="../media/image10.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628650</xdr:colOff>
      <xdr:row>20</xdr:row>
      <xdr:rowOff>0</xdr:rowOff>
    </xdr:from>
    <xdr:to>
      <xdr:col>2</xdr:col>
      <xdr:colOff>723900</xdr:colOff>
      <xdr:row>32</xdr:row>
      <xdr:rowOff>812800</xdr:rowOff>
    </xdr:to>
    <xdr:pic>
      <xdr:nvPicPr>
        <xdr:cNvPr id="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9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717550</xdr:rowOff>
    </xdr:to>
    <xdr:pic>
      <xdr:nvPicPr>
        <xdr:cNvPr id="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717550</xdr:rowOff>
    </xdr:to>
    <xdr:pic>
      <xdr:nvPicPr>
        <xdr:cNvPr id="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698500</xdr:colOff>
      <xdr:row>32</xdr:row>
      <xdr:rowOff>717550</xdr:rowOff>
    </xdr:to>
    <xdr:pic>
      <xdr:nvPicPr>
        <xdr:cNvPr id="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812800</xdr:rowOff>
    </xdr:to>
    <xdr:pic>
      <xdr:nvPicPr>
        <xdr:cNvPr id="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9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717550</xdr:rowOff>
    </xdr:to>
    <xdr:pic>
      <xdr:nvPicPr>
        <xdr:cNvPr id="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717550</xdr:rowOff>
    </xdr:to>
    <xdr:pic>
      <xdr:nvPicPr>
        <xdr:cNvPr id="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698500</xdr:colOff>
      <xdr:row>32</xdr:row>
      <xdr:rowOff>717550</xdr:rowOff>
    </xdr:to>
    <xdr:pic>
      <xdr:nvPicPr>
        <xdr:cNvPr id="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812800</xdr:rowOff>
    </xdr:to>
    <xdr:pic>
      <xdr:nvPicPr>
        <xdr:cNvPr id="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9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717550</xdr:rowOff>
    </xdr:to>
    <xdr:pic>
      <xdr:nvPicPr>
        <xdr:cNvPr id="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717550</xdr:rowOff>
    </xdr:to>
    <xdr:pic>
      <xdr:nvPicPr>
        <xdr:cNvPr id="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698500</xdr:colOff>
      <xdr:row>32</xdr:row>
      <xdr:rowOff>717550</xdr:rowOff>
    </xdr:to>
    <xdr:pic>
      <xdr:nvPicPr>
        <xdr:cNvPr id="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22</xdr:row>
      <xdr:rowOff>0</xdr:rowOff>
    </xdr:from>
    <xdr:to>
      <xdr:col>2</xdr:col>
      <xdr:colOff>641350</xdr:colOff>
      <xdr:row>22</xdr:row>
      <xdr:rowOff>76200</xdr:rowOff>
    </xdr:to>
    <xdr:pic>
      <xdr:nvPicPr>
        <xdr:cNvPr id="14"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22</xdr:row>
      <xdr:rowOff>0</xdr:rowOff>
    </xdr:from>
    <xdr:to>
      <xdr:col>2</xdr:col>
      <xdr:colOff>641350</xdr:colOff>
      <xdr:row>22</xdr:row>
      <xdr:rowOff>76200</xdr:rowOff>
    </xdr:to>
    <xdr:pic>
      <xdr:nvPicPr>
        <xdr:cNvPr id="15"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22</xdr:row>
      <xdr:rowOff>0</xdr:rowOff>
    </xdr:from>
    <xdr:to>
      <xdr:col>2</xdr:col>
      <xdr:colOff>590550</xdr:colOff>
      <xdr:row>22</xdr:row>
      <xdr:rowOff>76200</xdr:rowOff>
    </xdr:to>
    <xdr:pic>
      <xdr:nvPicPr>
        <xdr:cNvPr id="16" name="Picture 64291"/>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22</xdr:row>
      <xdr:rowOff>0</xdr:rowOff>
    </xdr:from>
    <xdr:to>
      <xdr:col>2</xdr:col>
      <xdr:colOff>590550</xdr:colOff>
      <xdr:row>22</xdr:row>
      <xdr:rowOff>76200</xdr:rowOff>
    </xdr:to>
    <xdr:pic>
      <xdr:nvPicPr>
        <xdr:cNvPr id="17" name="Picture 64292"/>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22</xdr:row>
      <xdr:rowOff>0</xdr:rowOff>
    </xdr:from>
    <xdr:to>
      <xdr:col>2</xdr:col>
      <xdr:colOff>596900</xdr:colOff>
      <xdr:row>22</xdr:row>
      <xdr:rowOff>31750</xdr:rowOff>
    </xdr:to>
    <xdr:pic>
      <xdr:nvPicPr>
        <xdr:cNvPr id="18" name="Picture 64310"/>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22</xdr:row>
      <xdr:rowOff>0</xdr:rowOff>
    </xdr:from>
    <xdr:to>
      <xdr:col>2</xdr:col>
      <xdr:colOff>596900</xdr:colOff>
      <xdr:row>22</xdr:row>
      <xdr:rowOff>31750</xdr:rowOff>
    </xdr:to>
    <xdr:pic>
      <xdr:nvPicPr>
        <xdr:cNvPr id="19" name="Picture 64311"/>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22</xdr:row>
      <xdr:rowOff>0</xdr:rowOff>
    </xdr:from>
    <xdr:to>
      <xdr:col>2</xdr:col>
      <xdr:colOff>596900</xdr:colOff>
      <xdr:row>22</xdr:row>
      <xdr:rowOff>31750</xdr:rowOff>
    </xdr:to>
    <xdr:pic>
      <xdr:nvPicPr>
        <xdr:cNvPr id="20" name="Picture 64312"/>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22</xdr:row>
      <xdr:rowOff>0</xdr:rowOff>
    </xdr:from>
    <xdr:to>
      <xdr:col>2</xdr:col>
      <xdr:colOff>596900</xdr:colOff>
      <xdr:row>22</xdr:row>
      <xdr:rowOff>31750</xdr:rowOff>
    </xdr:to>
    <xdr:pic>
      <xdr:nvPicPr>
        <xdr:cNvPr id="21" name="Picture 64313"/>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22</xdr:row>
      <xdr:rowOff>0</xdr:rowOff>
    </xdr:from>
    <xdr:to>
      <xdr:col>2</xdr:col>
      <xdr:colOff>596900</xdr:colOff>
      <xdr:row>22</xdr:row>
      <xdr:rowOff>31750</xdr:rowOff>
    </xdr:to>
    <xdr:pic>
      <xdr:nvPicPr>
        <xdr:cNvPr id="22" name="Picture 64314"/>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22</xdr:row>
      <xdr:rowOff>0</xdr:rowOff>
    </xdr:from>
    <xdr:to>
      <xdr:col>2</xdr:col>
      <xdr:colOff>596900</xdr:colOff>
      <xdr:row>22</xdr:row>
      <xdr:rowOff>31750</xdr:rowOff>
    </xdr:to>
    <xdr:pic>
      <xdr:nvPicPr>
        <xdr:cNvPr id="23" name="Picture 64315"/>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812800</xdr:rowOff>
    </xdr:to>
    <xdr:pic>
      <xdr:nvPicPr>
        <xdr:cNvPr id="2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9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717550</xdr:rowOff>
    </xdr:to>
    <xdr:pic>
      <xdr:nvPicPr>
        <xdr:cNvPr id="2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723900</xdr:colOff>
      <xdr:row>32</xdr:row>
      <xdr:rowOff>717550</xdr:rowOff>
    </xdr:to>
    <xdr:pic>
      <xdr:nvPicPr>
        <xdr:cNvPr id="2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20</xdr:row>
      <xdr:rowOff>0</xdr:rowOff>
    </xdr:from>
    <xdr:to>
      <xdr:col>2</xdr:col>
      <xdr:colOff>698500</xdr:colOff>
      <xdr:row>32</xdr:row>
      <xdr:rowOff>717550</xdr:rowOff>
    </xdr:to>
    <xdr:pic>
      <xdr:nvPicPr>
        <xdr:cNvPr id="2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1492250</xdr:rowOff>
    </xdr:to>
    <xdr:pic>
      <xdr:nvPicPr>
        <xdr:cNvPr id="2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9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1403350</xdr:rowOff>
    </xdr:to>
    <xdr:pic>
      <xdr:nvPicPr>
        <xdr:cNvPr id="2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1403350</xdr:rowOff>
    </xdr:to>
    <xdr:pic>
      <xdr:nvPicPr>
        <xdr:cNvPr id="3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698500</xdr:colOff>
      <xdr:row>32</xdr:row>
      <xdr:rowOff>1403350</xdr:rowOff>
    </xdr:to>
    <xdr:pic>
      <xdr:nvPicPr>
        <xdr:cNvPr id="3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1492250</xdr:rowOff>
    </xdr:to>
    <xdr:pic>
      <xdr:nvPicPr>
        <xdr:cNvPr id="3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9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1403350</xdr:rowOff>
    </xdr:to>
    <xdr:pic>
      <xdr:nvPicPr>
        <xdr:cNvPr id="3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1403350</xdr:rowOff>
    </xdr:to>
    <xdr:pic>
      <xdr:nvPicPr>
        <xdr:cNvPr id="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698500</xdr:colOff>
      <xdr:row>32</xdr:row>
      <xdr:rowOff>1403350</xdr:rowOff>
    </xdr:to>
    <xdr:pic>
      <xdr:nvPicPr>
        <xdr:cNvPr id="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1492250</xdr:rowOff>
    </xdr:to>
    <xdr:pic>
      <xdr:nvPicPr>
        <xdr:cNvPr id="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9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1403350</xdr:rowOff>
    </xdr:to>
    <xdr:pic>
      <xdr:nvPicPr>
        <xdr:cNvPr id="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1403350</xdr:rowOff>
    </xdr:to>
    <xdr:pic>
      <xdr:nvPicPr>
        <xdr:cNvPr id="3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698500</xdr:colOff>
      <xdr:row>32</xdr:row>
      <xdr:rowOff>1403350</xdr:rowOff>
    </xdr:to>
    <xdr:pic>
      <xdr:nvPicPr>
        <xdr:cNvPr id="3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641350</xdr:colOff>
      <xdr:row>32</xdr:row>
      <xdr:rowOff>76200</xdr:rowOff>
    </xdr:to>
    <xdr:pic>
      <xdr:nvPicPr>
        <xdr:cNvPr id="40"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641350</xdr:colOff>
      <xdr:row>32</xdr:row>
      <xdr:rowOff>76200</xdr:rowOff>
    </xdr:to>
    <xdr:pic>
      <xdr:nvPicPr>
        <xdr:cNvPr id="41"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590550</xdr:colOff>
      <xdr:row>32</xdr:row>
      <xdr:rowOff>76200</xdr:rowOff>
    </xdr:to>
    <xdr:pic>
      <xdr:nvPicPr>
        <xdr:cNvPr id="42" name="Picture 64291"/>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975475"/>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590550</xdr:colOff>
      <xdr:row>32</xdr:row>
      <xdr:rowOff>76200</xdr:rowOff>
    </xdr:to>
    <xdr:pic>
      <xdr:nvPicPr>
        <xdr:cNvPr id="43" name="Picture 64292"/>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975475"/>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32</xdr:row>
      <xdr:rowOff>31750</xdr:rowOff>
    </xdr:to>
    <xdr:pic>
      <xdr:nvPicPr>
        <xdr:cNvPr id="44" name="Picture 64310"/>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975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32</xdr:row>
      <xdr:rowOff>31750</xdr:rowOff>
    </xdr:to>
    <xdr:pic>
      <xdr:nvPicPr>
        <xdr:cNvPr id="45" name="Picture 64311"/>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975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32</xdr:row>
      <xdr:rowOff>31750</xdr:rowOff>
    </xdr:to>
    <xdr:pic>
      <xdr:nvPicPr>
        <xdr:cNvPr id="46" name="Picture 64312"/>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975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32</xdr:row>
      <xdr:rowOff>31750</xdr:rowOff>
    </xdr:to>
    <xdr:pic>
      <xdr:nvPicPr>
        <xdr:cNvPr id="47" name="Picture 64313"/>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975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32</xdr:row>
      <xdr:rowOff>31750</xdr:rowOff>
    </xdr:to>
    <xdr:pic>
      <xdr:nvPicPr>
        <xdr:cNvPr id="48" name="Picture 64314"/>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975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32</xdr:row>
      <xdr:rowOff>31750</xdr:rowOff>
    </xdr:to>
    <xdr:pic>
      <xdr:nvPicPr>
        <xdr:cNvPr id="49" name="Picture 64315"/>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975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1492250</xdr:rowOff>
    </xdr:to>
    <xdr:pic>
      <xdr:nvPicPr>
        <xdr:cNvPr id="5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9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1403350</xdr:rowOff>
    </xdr:to>
    <xdr:pic>
      <xdr:nvPicPr>
        <xdr:cNvPr id="5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723900</xdr:colOff>
      <xdr:row>32</xdr:row>
      <xdr:rowOff>1403350</xdr:rowOff>
    </xdr:to>
    <xdr:pic>
      <xdr:nvPicPr>
        <xdr:cNvPr id="5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698500</xdr:colOff>
      <xdr:row>32</xdr:row>
      <xdr:rowOff>1403350</xdr:rowOff>
    </xdr:to>
    <xdr:pic>
      <xdr:nvPicPr>
        <xdr:cNvPr id="5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975475"/>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21</xdr:row>
      <xdr:rowOff>0</xdr:rowOff>
    </xdr:from>
    <xdr:to>
      <xdr:col>2</xdr:col>
      <xdr:colOff>641350</xdr:colOff>
      <xdr:row>22</xdr:row>
      <xdr:rowOff>82550</xdr:rowOff>
    </xdr:to>
    <xdr:pic>
      <xdr:nvPicPr>
        <xdr:cNvPr id="54" name="Picture 1027"/>
        <xdr:cNvPicPr>
          <a:picLocks noChangeAspect="1" noChangeArrowheads="1"/>
        </xdr:cNvPicPr>
      </xdr:nvPicPr>
      <xdr:blipFill>
        <a:blip r:embed="rId5"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127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21</xdr:row>
      <xdr:rowOff>0</xdr:rowOff>
    </xdr:from>
    <xdr:to>
      <xdr:col>2</xdr:col>
      <xdr:colOff>641350</xdr:colOff>
      <xdr:row>22</xdr:row>
      <xdr:rowOff>82550</xdr:rowOff>
    </xdr:to>
    <xdr:pic>
      <xdr:nvPicPr>
        <xdr:cNvPr id="55" name="Picture 1027"/>
        <xdr:cNvPicPr>
          <a:picLocks noChangeAspect="1" noChangeArrowheads="1"/>
        </xdr:cNvPicPr>
      </xdr:nvPicPr>
      <xdr:blipFill>
        <a:blip r:embed="rId5"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127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590550</xdr:colOff>
      <xdr:row>22</xdr:row>
      <xdr:rowOff>82550</xdr:rowOff>
    </xdr:to>
    <xdr:pic>
      <xdr:nvPicPr>
        <xdr:cNvPr id="56" name="Picture 64291"/>
        <xdr:cNvPicPr>
          <a:picLocks noChangeAspect="1" noChangeArrowheads="1"/>
        </xdr:cNvPicPr>
      </xdr:nvPicPr>
      <xdr:blipFill>
        <a:blip r:embed="rId6"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381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590550</xdr:colOff>
      <xdr:row>22</xdr:row>
      <xdr:rowOff>82550</xdr:rowOff>
    </xdr:to>
    <xdr:pic>
      <xdr:nvPicPr>
        <xdr:cNvPr id="57" name="Picture 64292"/>
        <xdr:cNvPicPr>
          <a:picLocks noChangeAspect="1" noChangeArrowheads="1"/>
        </xdr:cNvPicPr>
      </xdr:nvPicPr>
      <xdr:blipFill>
        <a:blip r:embed="rId6"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381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22</xdr:row>
      <xdr:rowOff>25400</xdr:rowOff>
    </xdr:to>
    <xdr:pic>
      <xdr:nvPicPr>
        <xdr:cNvPr id="58" name="Picture 64310"/>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22</xdr:row>
      <xdr:rowOff>25400</xdr:rowOff>
    </xdr:to>
    <xdr:pic>
      <xdr:nvPicPr>
        <xdr:cNvPr id="59" name="Picture 64311"/>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22</xdr:row>
      <xdr:rowOff>25400</xdr:rowOff>
    </xdr:to>
    <xdr:pic>
      <xdr:nvPicPr>
        <xdr:cNvPr id="60" name="Picture 64312"/>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22</xdr:row>
      <xdr:rowOff>25400</xdr:rowOff>
    </xdr:to>
    <xdr:pic>
      <xdr:nvPicPr>
        <xdr:cNvPr id="61" name="Picture 64313"/>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22</xdr:row>
      <xdr:rowOff>25400</xdr:rowOff>
    </xdr:to>
    <xdr:pic>
      <xdr:nvPicPr>
        <xdr:cNvPr id="62" name="Picture 64314"/>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22</xdr:row>
      <xdr:rowOff>25400</xdr:rowOff>
    </xdr:to>
    <xdr:pic>
      <xdr:nvPicPr>
        <xdr:cNvPr id="63" name="Picture 64315"/>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3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4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75</xdr:row>
      <xdr:rowOff>0</xdr:rowOff>
    </xdr:from>
    <xdr:to>
      <xdr:col>1</xdr:col>
      <xdr:colOff>679450</xdr:colOff>
      <xdr:row>75</xdr:row>
      <xdr:rowOff>25400</xdr:rowOff>
    </xdr:to>
    <xdr:pic>
      <xdr:nvPicPr>
        <xdr:cNvPr id="496"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13960475"/>
          <a:ext cx="508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75</xdr:row>
      <xdr:rowOff>0</xdr:rowOff>
    </xdr:from>
    <xdr:to>
      <xdr:col>1</xdr:col>
      <xdr:colOff>679450</xdr:colOff>
      <xdr:row>75</xdr:row>
      <xdr:rowOff>25400</xdr:rowOff>
    </xdr:to>
    <xdr:pic>
      <xdr:nvPicPr>
        <xdr:cNvPr id="497"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13960475"/>
          <a:ext cx="508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4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4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5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6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7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8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9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9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0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1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22" name="Picture 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23" name="Picture 8"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24" name="Picture 9"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25" name="Picture 10"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38100</xdr:rowOff>
    </xdr:to>
    <xdr:pic>
      <xdr:nvPicPr>
        <xdr:cNvPr id="1126" name="Picture 11"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13960475"/>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304800</xdr:colOff>
      <xdr:row>75</xdr:row>
      <xdr:rowOff>69850</xdr:rowOff>
    </xdr:to>
    <xdr:pic>
      <xdr:nvPicPr>
        <xdr:cNvPr id="1127"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13960475"/>
          <a:ext cx="508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298450</xdr:colOff>
      <xdr:row>75</xdr:row>
      <xdr:rowOff>25400</xdr:rowOff>
    </xdr:to>
    <xdr:pic>
      <xdr:nvPicPr>
        <xdr:cNvPr id="1128" name="Picture 16" descr="xl/media/OImage1717241530.png"/>
        <xdr:cNvPicPr>
          <a:picLocks noChangeArrowheads="1"/>
        </xdr:cNvPicPr>
      </xdr:nvPicPr>
      <xdr:blipFill>
        <a:blip r:embed="rId7" cstate="print">
          <a:extLst>
            <a:ext uri="{28A0092B-C50C-407E-A947-70E740481C1C}">
              <a14:useLocalDpi xmlns:a14="http://schemas.microsoft.com/office/drawing/2010/main" val="0"/>
            </a:ext>
          </a:extLst>
        </a:blip>
        <a:srcRect/>
        <a:stretch>
          <a:fillRect/>
        </a:stretch>
      </xdr:blipFill>
      <xdr:spPr>
        <a:xfrm>
          <a:off x="3711575" y="139604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29" name="Picture 1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30" name="Picture 18"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31" name="Picture 19"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32" name="Picture 20"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33" name="Picture 21"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34" name="Picture 22"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38100</xdr:rowOff>
    </xdr:to>
    <xdr:pic>
      <xdr:nvPicPr>
        <xdr:cNvPr id="1135" name="Picture 23"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13960475"/>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36" name="Picture 61"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37" name="Picture 62"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38" name="Picture 63"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25400</xdr:rowOff>
    </xdr:to>
    <xdr:pic>
      <xdr:nvPicPr>
        <xdr:cNvPr id="1139" name="Picture 65"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25400</xdr:rowOff>
    </xdr:to>
    <xdr:pic>
      <xdr:nvPicPr>
        <xdr:cNvPr id="1140" name="Picture 66"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41" name="Picture 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42" name="Picture 8"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43" name="Picture 9"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44" name="Picture 10"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38100</xdr:rowOff>
    </xdr:to>
    <xdr:pic>
      <xdr:nvPicPr>
        <xdr:cNvPr id="1145" name="Picture 11"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13960475"/>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304800</xdr:colOff>
      <xdr:row>75</xdr:row>
      <xdr:rowOff>69850</xdr:rowOff>
    </xdr:to>
    <xdr:pic>
      <xdr:nvPicPr>
        <xdr:cNvPr id="1146"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13960475"/>
          <a:ext cx="508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298450</xdr:colOff>
      <xdr:row>75</xdr:row>
      <xdr:rowOff>25400</xdr:rowOff>
    </xdr:to>
    <xdr:pic>
      <xdr:nvPicPr>
        <xdr:cNvPr id="1147" name="Picture 16" descr="xl/media/OImage1717241530.png"/>
        <xdr:cNvPicPr>
          <a:picLocks noChangeArrowheads="1"/>
        </xdr:cNvPicPr>
      </xdr:nvPicPr>
      <xdr:blipFill>
        <a:blip r:embed="rId7" cstate="print">
          <a:extLst>
            <a:ext uri="{28A0092B-C50C-407E-A947-70E740481C1C}">
              <a14:useLocalDpi xmlns:a14="http://schemas.microsoft.com/office/drawing/2010/main" val="0"/>
            </a:ext>
          </a:extLst>
        </a:blip>
        <a:srcRect/>
        <a:stretch>
          <a:fillRect/>
        </a:stretch>
      </xdr:blipFill>
      <xdr:spPr>
        <a:xfrm>
          <a:off x="3711575" y="139604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48" name="Picture 1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49" name="Picture 18"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50" name="Picture 19"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51" name="Picture 20"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52" name="Picture 21"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1153" name="Picture 22"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38100</xdr:rowOff>
    </xdr:to>
    <xdr:pic>
      <xdr:nvPicPr>
        <xdr:cNvPr id="1154" name="Picture 23"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13960475"/>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55" name="Picture 61"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56" name="Picture 62"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1157" name="Picture 63"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25400</xdr:rowOff>
    </xdr:to>
    <xdr:pic>
      <xdr:nvPicPr>
        <xdr:cNvPr id="1158" name="Picture 65"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25400</xdr:rowOff>
    </xdr:to>
    <xdr:pic>
      <xdr:nvPicPr>
        <xdr:cNvPr id="1159" name="Picture 66"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75</xdr:row>
      <xdr:rowOff>0</xdr:rowOff>
    </xdr:from>
    <xdr:to>
      <xdr:col>1</xdr:col>
      <xdr:colOff>679450</xdr:colOff>
      <xdr:row>75</xdr:row>
      <xdr:rowOff>12700</xdr:rowOff>
    </xdr:to>
    <xdr:pic>
      <xdr:nvPicPr>
        <xdr:cNvPr id="1160"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13960475"/>
          <a:ext cx="508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75</xdr:row>
      <xdr:rowOff>0</xdr:rowOff>
    </xdr:from>
    <xdr:to>
      <xdr:col>1</xdr:col>
      <xdr:colOff>679450</xdr:colOff>
      <xdr:row>75</xdr:row>
      <xdr:rowOff>12700</xdr:rowOff>
    </xdr:to>
    <xdr:pic>
      <xdr:nvPicPr>
        <xdr:cNvPr id="1161"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13960475"/>
          <a:ext cx="508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6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6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6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6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6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6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6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6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7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7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7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7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7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7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7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7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7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7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8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8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8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8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8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8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8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8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8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8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9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9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9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9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9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9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9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9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9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19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0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0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0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0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0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0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0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0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0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0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1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1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1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1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1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1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1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1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1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1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2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2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2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2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2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2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2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2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2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2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3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3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3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3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3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3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3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3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3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3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4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4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4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4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4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4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4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4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4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4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5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5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5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5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5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5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5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5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5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5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6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6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6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6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6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6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6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6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6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26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27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27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2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2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2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2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2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2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27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27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2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2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282"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283"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284"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285"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286"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287"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288"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289"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290"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291"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2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2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2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2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2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2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2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2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00" name="Picture 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01" name="Picture 8"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02" name="Picture 9"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03" name="Picture 10"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44450</xdr:rowOff>
    </xdr:to>
    <xdr:pic>
      <xdr:nvPicPr>
        <xdr:cNvPr id="1304" name="Picture 11"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13960475"/>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304800</xdr:colOff>
      <xdr:row>75</xdr:row>
      <xdr:rowOff>76200</xdr:rowOff>
    </xdr:to>
    <xdr:pic>
      <xdr:nvPicPr>
        <xdr:cNvPr id="1305"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13960475"/>
          <a:ext cx="508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298450</xdr:colOff>
      <xdr:row>75</xdr:row>
      <xdr:rowOff>12700</xdr:rowOff>
    </xdr:to>
    <xdr:pic>
      <xdr:nvPicPr>
        <xdr:cNvPr id="1306" name="Picture 16" descr="xl/media/OImage1717241530.png"/>
        <xdr:cNvPicPr>
          <a:picLocks noChangeArrowheads="1"/>
        </xdr:cNvPicPr>
      </xdr:nvPicPr>
      <xdr:blipFill>
        <a:blip r:embed="rId13" cstate="print">
          <a:extLst>
            <a:ext uri="{28A0092B-C50C-407E-A947-70E740481C1C}">
              <a14:useLocalDpi xmlns:a14="http://schemas.microsoft.com/office/drawing/2010/main" val="0"/>
            </a:ext>
          </a:extLst>
        </a:blip>
        <a:srcRect/>
        <a:stretch>
          <a:fillRect/>
        </a:stretch>
      </xdr:blipFill>
      <xdr:spPr>
        <a:xfrm>
          <a:off x="371157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07" name="Picture 1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08" name="Picture 18"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09" name="Picture 19"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10" name="Picture 20"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11" name="Picture 21"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12" name="Picture 22"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44450</xdr:rowOff>
    </xdr:to>
    <xdr:pic>
      <xdr:nvPicPr>
        <xdr:cNvPr id="1313" name="Picture 23"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13960475"/>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14" name="Picture 61"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15" name="Picture 62"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16" name="Picture 63"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12700</xdr:rowOff>
    </xdr:to>
    <xdr:pic>
      <xdr:nvPicPr>
        <xdr:cNvPr id="1317" name="Picture 65"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12700</xdr:rowOff>
    </xdr:to>
    <xdr:pic>
      <xdr:nvPicPr>
        <xdr:cNvPr id="1318" name="Picture 66"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31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2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2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2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32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2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2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2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32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2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2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3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33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3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3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3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3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33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4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4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4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34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4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4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4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34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34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34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35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35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35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35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35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355"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356"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357"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358"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359"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360"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361"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362"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363"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364"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65" name="Picture 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66" name="Picture 8"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67" name="Picture 9"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68" name="Picture 10"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44450</xdr:rowOff>
    </xdr:to>
    <xdr:pic>
      <xdr:nvPicPr>
        <xdr:cNvPr id="1369" name="Picture 11"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13960475"/>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304800</xdr:colOff>
      <xdr:row>75</xdr:row>
      <xdr:rowOff>76200</xdr:rowOff>
    </xdr:to>
    <xdr:pic>
      <xdr:nvPicPr>
        <xdr:cNvPr id="1370"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13960475"/>
          <a:ext cx="508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298450</xdr:colOff>
      <xdr:row>75</xdr:row>
      <xdr:rowOff>12700</xdr:rowOff>
    </xdr:to>
    <xdr:pic>
      <xdr:nvPicPr>
        <xdr:cNvPr id="1371" name="Picture 16" descr="xl/media/OImage1717241530.png"/>
        <xdr:cNvPicPr>
          <a:picLocks noChangeArrowheads="1"/>
        </xdr:cNvPicPr>
      </xdr:nvPicPr>
      <xdr:blipFill>
        <a:blip r:embed="rId13" cstate="print">
          <a:extLst>
            <a:ext uri="{28A0092B-C50C-407E-A947-70E740481C1C}">
              <a14:useLocalDpi xmlns:a14="http://schemas.microsoft.com/office/drawing/2010/main" val="0"/>
            </a:ext>
          </a:extLst>
        </a:blip>
        <a:srcRect/>
        <a:stretch>
          <a:fillRect/>
        </a:stretch>
      </xdr:blipFill>
      <xdr:spPr>
        <a:xfrm>
          <a:off x="371157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72" name="Picture 1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73" name="Picture 18"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74" name="Picture 19"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75" name="Picture 20"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76" name="Picture 21"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377" name="Picture 22"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44450</xdr:rowOff>
    </xdr:to>
    <xdr:pic>
      <xdr:nvPicPr>
        <xdr:cNvPr id="1378" name="Picture 23"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13960475"/>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79" name="Picture 61"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80" name="Picture 62"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381" name="Picture 63"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12700</xdr:rowOff>
    </xdr:to>
    <xdr:pic>
      <xdr:nvPicPr>
        <xdr:cNvPr id="1382" name="Picture 65"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12700</xdr:rowOff>
    </xdr:to>
    <xdr:pic>
      <xdr:nvPicPr>
        <xdr:cNvPr id="1383" name="Picture 66"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3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3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4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4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40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40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40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40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40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40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40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40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4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4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4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4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41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41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41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41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41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41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42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42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42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42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882650</xdr:rowOff>
    </xdr:to>
    <xdr:pic>
      <xdr:nvPicPr>
        <xdr:cNvPr id="142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42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42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806450</xdr:rowOff>
    </xdr:to>
    <xdr:pic>
      <xdr:nvPicPr>
        <xdr:cNvPr id="142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882650</xdr:rowOff>
    </xdr:to>
    <xdr:pic>
      <xdr:nvPicPr>
        <xdr:cNvPr id="142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42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43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806450</xdr:rowOff>
    </xdr:to>
    <xdr:pic>
      <xdr:nvPicPr>
        <xdr:cNvPr id="143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882650</xdr:rowOff>
    </xdr:to>
    <xdr:pic>
      <xdr:nvPicPr>
        <xdr:cNvPr id="143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43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4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806450</xdr:rowOff>
    </xdr:to>
    <xdr:pic>
      <xdr:nvPicPr>
        <xdr:cNvPr id="14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436"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437"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438"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439"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440"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441"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442"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443"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444"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445"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882650</xdr:rowOff>
    </xdr:to>
    <xdr:pic>
      <xdr:nvPicPr>
        <xdr:cNvPr id="144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44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44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806450</xdr:rowOff>
    </xdr:to>
    <xdr:pic>
      <xdr:nvPicPr>
        <xdr:cNvPr id="144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5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5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5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5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5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5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5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5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5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5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6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6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6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6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6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6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6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6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6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6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7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7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7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7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7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7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7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7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7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7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8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8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8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8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8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8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8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8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8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8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9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9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9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9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9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9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9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9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9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49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0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0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0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0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0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0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0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0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0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0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1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1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1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1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1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1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1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1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1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1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2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2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2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2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2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2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2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2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2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2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3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3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3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3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3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3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3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3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3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3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4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4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4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4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4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4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4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4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4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4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5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5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5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5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5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5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5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1009650</xdr:colOff>
      <xdr:row>75</xdr:row>
      <xdr:rowOff>184150</xdr:rowOff>
    </xdr:to>
    <xdr:pic>
      <xdr:nvPicPr>
        <xdr:cNvPr id="155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55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55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56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56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56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56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56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56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56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56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56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56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570"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571"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572"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573"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574"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575"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576"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577"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578"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579"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5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5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58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5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5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5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5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5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588" name="Picture 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589" name="Picture 8"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590" name="Picture 9"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591" name="Picture 10"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44450</xdr:rowOff>
    </xdr:to>
    <xdr:pic>
      <xdr:nvPicPr>
        <xdr:cNvPr id="1592" name="Picture 11"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13960475"/>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304800</xdr:colOff>
      <xdr:row>75</xdr:row>
      <xdr:rowOff>76200</xdr:rowOff>
    </xdr:to>
    <xdr:pic>
      <xdr:nvPicPr>
        <xdr:cNvPr id="1593"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13960475"/>
          <a:ext cx="508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298450</xdr:colOff>
      <xdr:row>75</xdr:row>
      <xdr:rowOff>12700</xdr:rowOff>
    </xdr:to>
    <xdr:pic>
      <xdr:nvPicPr>
        <xdr:cNvPr id="1594" name="Picture 16" descr="xl/media/OImage1717241530.png"/>
        <xdr:cNvPicPr>
          <a:picLocks noChangeArrowheads="1"/>
        </xdr:cNvPicPr>
      </xdr:nvPicPr>
      <xdr:blipFill>
        <a:blip r:embed="rId13" cstate="print">
          <a:extLst>
            <a:ext uri="{28A0092B-C50C-407E-A947-70E740481C1C}">
              <a14:useLocalDpi xmlns:a14="http://schemas.microsoft.com/office/drawing/2010/main" val="0"/>
            </a:ext>
          </a:extLst>
        </a:blip>
        <a:srcRect/>
        <a:stretch>
          <a:fillRect/>
        </a:stretch>
      </xdr:blipFill>
      <xdr:spPr>
        <a:xfrm>
          <a:off x="371157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595" name="Picture 1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596" name="Picture 18"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597" name="Picture 19"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598" name="Picture 20"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599" name="Picture 21"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600" name="Picture 22"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44450</xdr:rowOff>
    </xdr:to>
    <xdr:pic>
      <xdr:nvPicPr>
        <xdr:cNvPr id="1601" name="Picture 23"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13960475"/>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602" name="Picture 61"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603" name="Picture 62"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604" name="Picture 63"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12700</xdr:rowOff>
    </xdr:to>
    <xdr:pic>
      <xdr:nvPicPr>
        <xdr:cNvPr id="1605" name="Picture 65"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12700</xdr:rowOff>
    </xdr:to>
    <xdr:pic>
      <xdr:nvPicPr>
        <xdr:cNvPr id="1606" name="Picture 66"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60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0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0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6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1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61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1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1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1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61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2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2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2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62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2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2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2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62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2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2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3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1035050</xdr:rowOff>
    </xdr:to>
    <xdr:pic>
      <xdr:nvPicPr>
        <xdr:cNvPr id="163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3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3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6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6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6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63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63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64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64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64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643"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644"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645"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646"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647"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648"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649"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650"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651"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652"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653" name="Picture 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654" name="Picture 8"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655" name="Picture 9"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656" name="Picture 10"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44450</xdr:rowOff>
    </xdr:to>
    <xdr:pic>
      <xdr:nvPicPr>
        <xdr:cNvPr id="1657" name="Picture 11"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13960475"/>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304800</xdr:colOff>
      <xdr:row>75</xdr:row>
      <xdr:rowOff>76200</xdr:rowOff>
    </xdr:to>
    <xdr:pic>
      <xdr:nvPicPr>
        <xdr:cNvPr id="1658"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13960475"/>
          <a:ext cx="508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298450</xdr:colOff>
      <xdr:row>75</xdr:row>
      <xdr:rowOff>12700</xdr:rowOff>
    </xdr:to>
    <xdr:pic>
      <xdr:nvPicPr>
        <xdr:cNvPr id="1659" name="Picture 16" descr="xl/media/OImage1717241530.png"/>
        <xdr:cNvPicPr>
          <a:picLocks noChangeArrowheads="1"/>
        </xdr:cNvPicPr>
      </xdr:nvPicPr>
      <xdr:blipFill>
        <a:blip r:embed="rId13" cstate="print">
          <a:extLst>
            <a:ext uri="{28A0092B-C50C-407E-A947-70E740481C1C}">
              <a14:useLocalDpi xmlns:a14="http://schemas.microsoft.com/office/drawing/2010/main" val="0"/>
            </a:ext>
          </a:extLst>
        </a:blip>
        <a:srcRect/>
        <a:stretch>
          <a:fillRect/>
        </a:stretch>
      </xdr:blipFill>
      <xdr:spPr>
        <a:xfrm>
          <a:off x="371157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660" name="Picture 1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661" name="Picture 18"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662" name="Picture 19"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663" name="Picture 20"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664" name="Picture 21"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12700</xdr:rowOff>
    </xdr:to>
    <xdr:pic>
      <xdr:nvPicPr>
        <xdr:cNvPr id="1665" name="Picture 22"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44450</xdr:rowOff>
    </xdr:to>
    <xdr:pic>
      <xdr:nvPicPr>
        <xdr:cNvPr id="1666" name="Picture 23"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13960475"/>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667" name="Picture 61"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668" name="Picture 62"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12700</xdr:rowOff>
    </xdr:to>
    <xdr:pic>
      <xdr:nvPicPr>
        <xdr:cNvPr id="1669" name="Picture 63"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13960475"/>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12700</xdr:rowOff>
    </xdr:to>
    <xdr:pic>
      <xdr:nvPicPr>
        <xdr:cNvPr id="1670" name="Picture 65"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12700</xdr:rowOff>
    </xdr:to>
    <xdr:pic>
      <xdr:nvPicPr>
        <xdr:cNvPr id="1671" name="Picture 66"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13960475"/>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7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7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8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654050</xdr:colOff>
      <xdr:row>80</xdr:row>
      <xdr:rowOff>958850</xdr:rowOff>
    </xdr:to>
    <xdr:pic>
      <xdr:nvPicPr>
        <xdr:cNvPr id="16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75</xdr:row>
      <xdr:rowOff>0</xdr:rowOff>
    </xdr:from>
    <xdr:to>
      <xdr:col>2</xdr:col>
      <xdr:colOff>635000</xdr:colOff>
      <xdr:row>80</xdr:row>
      <xdr:rowOff>958850</xdr:rowOff>
    </xdr:to>
    <xdr:pic>
      <xdr:nvPicPr>
        <xdr:cNvPr id="16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6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6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6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6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6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6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6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7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7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70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70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70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70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70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70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1035050</xdr:rowOff>
    </xdr:to>
    <xdr:pic>
      <xdr:nvPicPr>
        <xdr:cNvPr id="170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70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958850</xdr:rowOff>
    </xdr:to>
    <xdr:pic>
      <xdr:nvPicPr>
        <xdr:cNvPr id="17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958850</xdr:rowOff>
    </xdr:to>
    <xdr:pic>
      <xdr:nvPicPr>
        <xdr:cNvPr id="17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882650</xdr:rowOff>
    </xdr:to>
    <xdr:pic>
      <xdr:nvPicPr>
        <xdr:cNvPr id="17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7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71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806450</xdr:rowOff>
    </xdr:to>
    <xdr:pic>
      <xdr:nvPicPr>
        <xdr:cNvPr id="171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882650</xdr:rowOff>
    </xdr:to>
    <xdr:pic>
      <xdr:nvPicPr>
        <xdr:cNvPr id="171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71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71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806450</xdr:rowOff>
    </xdr:to>
    <xdr:pic>
      <xdr:nvPicPr>
        <xdr:cNvPr id="171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882650</xdr:rowOff>
    </xdr:to>
    <xdr:pic>
      <xdr:nvPicPr>
        <xdr:cNvPr id="172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72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72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806450</xdr:rowOff>
    </xdr:to>
    <xdr:pic>
      <xdr:nvPicPr>
        <xdr:cNvPr id="172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724"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101600</xdr:rowOff>
    </xdr:to>
    <xdr:pic>
      <xdr:nvPicPr>
        <xdr:cNvPr id="1725"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726"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101600</xdr:rowOff>
    </xdr:to>
    <xdr:pic>
      <xdr:nvPicPr>
        <xdr:cNvPr id="1727"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728"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729"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730"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731"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732"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12700</xdr:rowOff>
    </xdr:to>
    <xdr:pic>
      <xdr:nvPicPr>
        <xdr:cNvPr id="1733"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882650</xdr:rowOff>
    </xdr:to>
    <xdr:pic>
      <xdr:nvPicPr>
        <xdr:cNvPr id="17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7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717550</xdr:colOff>
      <xdr:row>80</xdr:row>
      <xdr:rowOff>806450</xdr:rowOff>
    </xdr:to>
    <xdr:pic>
      <xdr:nvPicPr>
        <xdr:cNvPr id="17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698500</xdr:colOff>
      <xdr:row>80</xdr:row>
      <xdr:rowOff>806450</xdr:rowOff>
    </xdr:to>
    <xdr:pic>
      <xdr:nvPicPr>
        <xdr:cNvPr id="17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7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8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75</xdr:row>
      <xdr:rowOff>0</xdr:rowOff>
    </xdr:from>
    <xdr:to>
      <xdr:col>1</xdr:col>
      <xdr:colOff>679450</xdr:colOff>
      <xdr:row>75</xdr:row>
      <xdr:rowOff>25400</xdr:rowOff>
    </xdr:to>
    <xdr:pic>
      <xdr:nvPicPr>
        <xdr:cNvPr id="1930"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13960475"/>
          <a:ext cx="508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75</xdr:row>
      <xdr:rowOff>0</xdr:rowOff>
    </xdr:from>
    <xdr:to>
      <xdr:col>1</xdr:col>
      <xdr:colOff>679450</xdr:colOff>
      <xdr:row>75</xdr:row>
      <xdr:rowOff>25400</xdr:rowOff>
    </xdr:to>
    <xdr:pic>
      <xdr:nvPicPr>
        <xdr:cNvPr id="1931"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13960475"/>
          <a:ext cx="508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76200</xdr:rowOff>
    </xdr:to>
    <xdr:pic>
      <xdr:nvPicPr>
        <xdr:cNvPr id="1932"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76200</xdr:rowOff>
    </xdr:to>
    <xdr:pic>
      <xdr:nvPicPr>
        <xdr:cNvPr id="1933"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76200</xdr:rowOff>
    </xdr:to>
    <xdr:pic>
      <xdr:nvPicPr>
        <xdr:cNvPr id="1934" name="Picture 64291"/>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76200</xdr:rowOff>
    </xdr:to>
    <xdr:pic>
      <xdr:nvPicPr>
        <xdr:cNvPr id="1935" name="Picture 64292"/>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36" name="Picture 64310"/>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37" name="Picture 64311"/>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38" name="Picture 64312"/>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39" name="Picture 64313"/>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40" name="Picture 64314"/>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41" name="Picture 64315"/>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76200</xdr:rowOff>
    </xdr:to>
    <xdr:pic>
      <xdr:nvPicPr>
        <xdr:cNvPr id="1942"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76200</xdr:rowOff>
    </xdr:to>
    <xdr:pic>
      <xdr:nvPicPr>
        <xdr:cNvPr id="1943"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76200</xdr:rowOff>
    </xdr:to>
    <xdr:pic>
      <xdr:nvPicPr>
        <xdr:cNvPr id="1944" name="Picture 64291"/>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76200</xdr:rowOff>
    </xdr:to>
    <xdr:pic>
      <xdr:nvPicPr>
        <xdr:cNvPr id="1945" name="Picture 64292"/>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46" name="Picture 64310"/>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47" name="Picture 64311"/>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48" name="Picture 64312"/>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49" name="Picture 64313"/>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50" name="Picture 64314"/>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31750</xdr:rowOff>
    </xdr:to>
    <xdr:pic>
      <xdr:nvPicPr>
        <xdr:cNvPr id="1951" name="Picture 64315"/>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82550</xdr:rowOff>
    </xdr:to>
    <xdr:pic>
      <xdr:nvPicPr>
        <xdr:cNvPr id="1952" name="Picture 1027"/>
        <xdr:cNvPicPr>
          <a:picLocks noChangeAspect="1" noChangeArrowheads="1"/>
        </xdr:cNvPicPr>
      </xdr:nvPicPr>
      <xdr:blipFill>
        <a:blip r:embed="rId5"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75</xdr:row>
      <xdr:rowOff>0</xdr:rowOff>
    </xdr:from>
    <xdr:to>
      <xdr:col>2</xdr:col>
      <xdr:colOff>641350</xdr:colOff>
      <xdr:row>75</xdr:row>
      <xdr:rowOff>82550</xdr:rowOff>
    </xdr:to>
    <xdr:pic>
      <xdr:nvPicPr>
        <xdr:cNvPr id="1953" name="Picture 1027"/>
        <xdr:cNvPicPr>
          <a:picLocks noChangeAspect="1" noChangeArrowheads="1"/>
        </xdr:cNvPicPr>
      </xdr:nvPicPr>
      <xdr:blipFill>
        <a:blip r:embed="rId5"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3960475"/>
          <a:ext cx="127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82550</xdr:rowOff>
    </xdr:to>
    <xdr:pic>
      <xdr:nvPicPr>
        <xdr:cNvPr id="1954" name="Picture 64291"/>
        <xdr:cNvPicPr>
          <a:picLocks noChangeAspect="1" noChangeArrowheads="1"/>
        </xdr:cNvPicPr>
      </xdr:nvPicPr>
      <xdr:blipFill>
        <a:blip r:embed="rId6"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590550</xdr:colOff>
      <xdr:row>75</xdr:row>
      <xdr:rowOff>82550</xdr:rowOff>
    </xdr:to>
    <xdr:pic>
      <xdr:nvPicPr>
        <xdr:cNvPr id="1955" name="Picture 64292"/>
        <xdr:cNvPicPr>
          <a:picLocks noChangeAspect="1" noChangeArrowheads="1"/>
        </xdr:cNvPicPr>
      </xdr:nvPicPr>
      <xdr:blipFill>
        <a:blip r:embed="rId6"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381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25400</xdr:rowOff>
    </xdr:to>
    <xdr:pic>
      <xdr:nvPicPr>
        <xdr:cNvPr id="1956" name="Picture 64310"/>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25400</xdr:rowOff>
    </xdr:to>
    <xdr:pic>
      <xdr:nvPicPr>
        <xdr:cNvPr id="1957" name="Picture 64311"/>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25400</xdr:rowOff>
    </xdr:to>
    <xdr:pic>
      <xdr:nvPicPr>
        <xdr:cNvPr id="1958" name="Picture 64312"/>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25400</xdr:rowOff>
    </xdr:to>
    <xdr:pic>
      <xdr:nvPicPr>
        <xdr:cNvPr id="1959" name="Picture 64313"/>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25400</xdr:rowOff>
    </xdr:to>
    <xdr:pic>
      <xdr:nvPicPr>
        <xdr:cNvPr id="1960" name="Picture 64314"/>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75</xdr:row>
      <xdr:rowOff>0</xdr:rowOff>
    </xdr:from>
    <xdr:to>
      <xdr:col>2</xdr:col>
      <xdr:colOff>596900</xdr:colOff>
      <xdr:row>75</xdr:row>
      <xdr:rowOff>25400</xdr:rowOff>
    </xdr:to>
    <xdr:pic>
      <xdr:nvPicPr>
        <xdr:cNvPr id="1961" name="Picture 64315"/>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39604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19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0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1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2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3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4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114300</xdr:rowOff>
    </xdr:to>
    <xdr:pic>
      <xdr:nvPicPr>
        <xdr:cNvPr id="25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5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6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7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8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29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75</xdr:row>
      <xdr:rowOff>0</xdr:rowOff>
    </xdr:from>
    <xdr:to>
      <xdr:col>2</xdr:col>
      <xdr:colOff>12700</xdr:colOff>
      <xdr:row>80</xdr:row>
      <xdr:rowOff>120650</xdr:rowOff>
    </xdr:to>
    <xdr:pic>
      <xdr:nvPicPr>
        <xdr:cNvPr id="30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13960475"/>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18" name="Picture 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19" name="Picture 8"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20" name="Picture 9"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21" name="Picture 10"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38100</xdr:rowOff>
    </xdr:to>
    <xdr:pic>
      <xdr:nvPicPr>
        <xdr:cNvPr id="3022" name="Picture 11"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13960475"/>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304800</xdr:colOff>
      <xdr:row>75</xdr:row>
      <xdr:rowOff>69850</xdr:rowOff>
    </xdr:to>
    <xdr:pic>
      <xdr:nvPicPr>
        <xdr:cNvPr id="3023"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13960475"/>
          <a:ext cx="508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298450</xdr:colOff>
      <xdr:row>75</xdr:row>
      <xdr:rowOff>25400</xdr:rowOff>
    </xdr:to>
    <xdr:pic>
      <xdr:nvPicPr>
        <xdr:cNvPr id="3024" name="Picture 16" descr="xl/media/OImage1717241530.png"/>
        <xdr:cNvPicPr>
          <a:picLocks noChangeArrowheads="1"/>
        </xdr:cNvPicPr>
      </xdr:nvPicPr>
      <xdr:blipFill>
        <a:blip r:embed="rId7" cstate="print">
          <a:extLst>
            <a:ext uri="{28A0092B-C50C-407E-A947-70E740481C1C}">
              <a14:useLocalDpi xmlns:a14="http://schemas.microsoft.com/office/drawing/2010/main" val="0"/>
            </a:ext>
          </a:extLst>
        </a:blip>
        <a:srcRect/>
        <a:stretch>
          <a:fillRect/>
        </a:stretch>
      </xdr:blipFill>
      <xdr:spPr>
        <a:xfrm>
          <a:off x="3711575" y="139604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25" name="Picture 1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26" name="Picture 18"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27" name="Picture 19"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28" name="Picture 20"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29" name="Picture 21"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30" name="Picture 22"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38100</xdr:rowOff>
    </xdr:to>
    <xdr:pic>
      <xdr:nvPicPr>
        <xdr:cNvPr id="3031" name="Picture 23"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13960475"/>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32" name="Picture 61"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33" name="Picture 62"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34" name="Picture 63"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25400</xdr:rowOff>
    </xdr:to>
    <xdr:pic>
      <xdr:nvPicPr>
        <xdr:cNvPr id="3035" name="Picture 65"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25400</xdr:rowOff>
    </xdr:to>
    <xdr:pic>
      <xdr:nvPicPr>
        <xdr:cNvPr id="3036" name="Picture 66"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37" name="Picture 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38" name="Picture 8"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39" name="Picture 9"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40" name="Picture 10"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38100</xdr:rowOff>
    </xdr:to>
    <xdr:pic>
      <xdr:nvPicPr>
        <xdr:cNvPr id="3041" name="Picture 11"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13960475"/>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304800</xdr:colOff>
      <xdr:row>75</xdr:row>
      <xdr:rowOff>69850</xdr:rowOff>
    </xdr:to>
    <xdr:pic>
      <xdr:nvPicPr>
        <xdr:cNvPr id="3042"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13960475"/>
          <a:ext cx="508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298450</xdr:colOff>
      <xdr:row>75</xdr:row>
      <xdr:rowOff>25400</xdr:rowOff>
    </xdr:to>
    <xdr:pic>
      <xdr:nvPicPr>
        <xdr:cNvPr id="3043" name="Picture 16" descr="xl/media/OImage1717241530.png"/>
        <xdr:cNvPicPr>
          <a:picLocks noChangeArrowheads="1"/>
        </xdr:cNvPicPr>
      </xdr:nvPicPr>
      <xdr:blipFill>
        <a:blip r:embed="rId7" cstate="print">
          <a:extLst>
            <a:ext uri="{28A0092B-C50C-407E-A947-70E740481C1C}">
              <a14:useLocalDpi xmlns:a14="http://schemas.microsoft.com/office/drawing/2010/main" val="0"/>
            </a:ext>
          </a:extLst>
        </a:blip>
        <a:srcRect/>
        <a:stretch>
          <a:fillRect/>
        </a:stretch>
      </xdr:blipFill>
      <xdr:spPr>
        <a:xfrm>
          <a:off x="3711575" y="13960475"/>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44" name="Picture 1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45" name="Picture 18"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46" name="Picture 19"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47" name="Picture 20"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48" name="Picture 21"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25400</xdr:rowOff>
    </xdr:to>
    <xdr:pic>
      <xdr:nvPicPr>
        <xdr:cNvPr id="3049" name="Picture 22"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266700</xdr:colOff>
      <xdr:row>75</xdr:row>
      <xdr:rowOff>38100</xdr:rowOff>
    </xdr:to>
    <xdr:pic>
      <xdr:nvPicPr>
        <xdr:cNvPr id="3050" name="Picture 23"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13960475"/>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51" name="Picture 61"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52" name="Picture 62"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75</xdr:row>
      <xdr:rowOff>0</xdr:rowOff>
    </xdr:from>
    <xdr:to>
      <xdr:col>2</xdr:col>
      <xdr:colOff>279400</xdr:colOff>
      <xdr:row>75</xdr:row>
      <xdr:rowOff>25400</xdr:rowOff>
    </xdr:to>
    <xdr:pic>
      <xdr:nvPicPr>
        <xdr:cNvPr id="3053" name="Picture 63"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13960475"/>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25400</xdr:rowOff>
    </xdr:to>
    <xdr:pic>
      <xdr:nvPicPr>
        <xdr:cNvPr id="3054" name="Picture 65"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75</xdr:row>
      <xdr:rowOff>0</xdr:rowOff>
    </xdr:from>
    <xdr:to>
      <xdr:col>2</xdr:col>
      <xdr:colOff>76200</xdr:colOff>
      <xdr:row>75</xdr:row>
      <xdr:rowOff>25400</xdr:rowOff>
    </xdr:to>
    <xdr:pic>
      <xdr:nvPicPr>
        <xdr:cNvPr id="3055" name="Picture 66"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13960475"/>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116840</xdr:rowOff>
    </xdr:to>
    <xdr:pic>
      <xdr:nvPicPr>
        <xdr:cNvPr id="305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5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5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158</xdr:row>
      <xdr:rowOff>27940</xdr:rowOff>
    </xdr:to>
    <xdr:pic>
      <xdr:nvPicPr>
        <xdr:cNvPr id="305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116840</xdr:rowOff>
    </xdr:to>
    <xdr:pic>
      <xdr:nvPicPr>
        <xdr:cNvPr id="306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6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6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158</xdr:row>
      <xdr:rowOff>27940</xdr:rowOff>
    </xdr:to>
    <xdr:pic>
      <xdr:nvPicPr>
        <xdr:cNvPr id="306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116840</xdr:rowOff>
    </xdr:to>
    <xdr:pic>
      <xdr:nvPicPr>
        <xdr:cNvPr id="306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6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6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158</xdr:row>
      <xdr:rowOff>27940</xdr:rowOff>
    </xdr:to>
    <xdr:pic>
      <xdr:nvPicPr>
        <xdr:cNvPr id="306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116840</xdr:rowOff>
    </xdr:to>
    <xdr:pic>
      <xdr:nvPicPr>
        <xdr:cNvPr id="306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6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7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158</xdr:row>
      <xdr:rowOff>27940</xdr:rowOff>
    </xdr:to>
    <xdr:pic>
      <xdr:nvPicPr>
        <xdr:cNvPr id="307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116840</xdr:rowOff>
    </xdr:to>
    <xdr:pic>
      <xdr:nvPicPr>
        <xdr:cNvPr id="30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158</xdr:row>
      <xdr:rowOff>27940</xdr:rowOff>
    </xdr:to>
    <xdr:pic>
      <xdr:nvPicPr>
        <xdr:cNvPr id="30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116840</xdr:rowOff>
    </xdr:to>
    <xdr:pic>
      <xdr:nvPicPr>
        <xdr:cNvPr id="30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7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158</xdr:row>
      <xdr:rowOff>27940</xdr:rowOff>
    </xdr:to>
    <xdr:pic>
      <xdr:nvPicPr>
        <xdr:cNvPr id="307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116840</xdr:rowOff>
    </xdr:to>
    <xdr:pic>
      <xdr:nvPicPr>
        <xdr:cNvPr id="30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8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158</xdr:row>
      <xdr:rowOff>27940</xdr:rowOff>
    </xdr:to>
    <xdr:pic>
      <xdr:nvPicPr>
        <xdr:cNvPr id="30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116840</xdr:rowOff>
    </xdr:to>
    <xdr:pic>
      <xdr:nvPicPr>
        <xdr:cNvPr id="30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158</xdr:row>
      <xdr:rowOff>27940</xdr:rowOff>
    </xdr:to>
    <xdr:pic>
      <xdr:nvPicPr>
        <xdr:cNvPr id="30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158</xdr:row>
      <xdr:rowOff>27940</xdr:rowOff>
    </xdr:to>
    <xdr:pic>
      <xdr:nvPicPr>
        <xdr:cNvPr id="30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0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0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0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0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0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0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0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0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0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0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0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0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1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0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10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10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0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0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704850</xdr:colOff>
      <xdr:row>157</xdr:row>
      <xdr:rowOff>29210</xdr:rowOff>
    </xdr:to>
    <xdr:pic>
      <xdr:nvPicPr>
        <xdr:cNvPr id="310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10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0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1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1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1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11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1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1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1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12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2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2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2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12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2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2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2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12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2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3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3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13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3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1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3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704850</xdr:colOff>
      <xdr:row>157</xdr:row>
      <xdr:rowOff>29210</xdr:rowOff>
    </xdr:to>
    <xdr:pic>
      <xdr:nvPicPr>
        <xdr:cNvPr id="313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14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4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4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704850</xdr:colOff>
      <xdr:row>157</xdr:row>
      <xdr:rowOff>29210</xdr:rowOff>
    </xdr:to>
    <xdr:pic>
      <xdr:nvPicPr>
        <xdr:cNvPr id="314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4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4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4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4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4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4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5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5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5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5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5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5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5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5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5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5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6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6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6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16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16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6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6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704850</xdr:colOff>
      <xdr:row>157</xdr:row>
      <xdr:rowOff>29210</xdr:rowOff>
    </xdr:to>
    <xdr:pic>
      <xdr:nvPicPr>
        <xdr:cNvPr id="316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16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6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7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17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1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1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1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7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17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1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18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1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100330</xdr:rowOff>
    </xdr:to>
    <xdr:pic>
      <xdr:nvPicPr>
        <xdr:cNvPr id="31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1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1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156</xdr:row>
      <xdr:rowOff>30480</xdr:rowOff>
    </xdr:to>
    <xdr:pic>
      <xdr:nvPicPr>
        <xdr:cNvPr id="31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100330</xdr:rowOff>
    </xdr:to>
    <xdr:pic>
      <xdr:nvPicPr>
        <xdr:cNvPr id="31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1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1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156</xdr:row>
      <xdr:rowOff>30480</xdr:rowOff>
    </xdr:to>
    <xdr:pic>
      <xdr:nvPicPr>
        <xdr:cNvPr id="31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100330</xdr:rowOff>
    </xdr:to>
    <xdr:pic>
      <xdr:nvPicPr>
        <xdr:cNvPr id="31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1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1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156</xdr:row>
      <xdr:rowOff>30480</xdr:rowOff>
    </xdr:to>
    <xdr:pic>
      <xdr:nvPicPr>
        <xdr:cNvPr id="31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100330</xdr:rowOff>
    </xdr:to>
    <xdr:pic>
      <xdr:nvPicPr>
        <xdr:cNvPr id="31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1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1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156</xdr:row>
      <xdr:rowOff>30480</xdr:rowOff>
    </xdr:to>
    <xdr:pic>
      <xdr:nvPicPr>
        <xdr:cNvPr id="31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0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20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0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0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0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20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0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0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2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1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21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1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1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1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704850</xdr:colOff>
      <xdr:row>157</xdr:row>
      <xdr:rowOff>29210</xdr:rowOff>
    </xdr:to>
    <xdr:pic>
      <xdr:nvPicPr>
        <xdr:cNvPr id="321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22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2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2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2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22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2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2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2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22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2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3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3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23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3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2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3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3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24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4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4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4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111760</xdr:rowOff>
    </xdr:to>
    <xdr:pic>
      <xdr:nvPicPr>
        <xdr:cNvPr id="324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4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4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4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4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4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5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704850</xdr:colOff>
      <xdr:row>157</xdr:row>
      <xdr:rowOff>29210</xdr:rowOff>
    </xdr:to>
    <xdr:pic>
      <xdr:nvPicPr>
        <xdr:cNvPr id="325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5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5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5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704850</xdr:colOff>
      <xdr:row>157</xdr:row>
      <xdr:rowOff>29210</xdr:rowOff>
    </xdr:to>
    <xdr:pic>
      <xdr:nvPicPr>
        <xdr:cNvPr id="325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5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5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5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5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6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6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6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6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6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6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6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6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6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6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7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7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654050</xdr:colOff>
      <xdr:row>157</xdr:row>
      <xdr:rowOff>29210</xdr:rowOff>
    </xdr:to>
    <xdr:pic>
      <xdr:nvPicPr>
        <xdr:cNvPr id="32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129</xdr:row>
      <xdr:rowOff>0</xdr:rowOff>
    </xdr:from>
    <xdr:to>
      <xdr:col>1</xdr:col>
      <xdr:colOff>635000</xdr:colOff>
      <xdr:row>157</xdr:row>
      <xdr:rowOff>29210</xdr:rowOff>
    </xdr:to>
    <xdr:pic>
      <xdr:nvPicPr>
        <xdr:cNvPr id="32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244600"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7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704850</xdr:colOff>
      <xdr:row>157</xdr:row>
      <xdr:rowOff>29210</xdr:rowOff>
    </xdr:to>
    <xdr:pic>
      <xdr:nvPicPr>
        <xdr:cNvPr id="327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8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2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2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2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111760</xdr:rowOff>
    </xdr:to>
    <xdr:pic>
      <xdr:nvPicPr>
        <xdr:cNvPr id="32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157</xdr:row>
      <xdr:rowOff>29210</xdr:rowOff>
    </xdr:to>
    <xdr:pic>
      <xdr:nvPicPr>
        <xdr:cNvPr id="32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157</xdr:row>
      <xdr:rowOff>29210</xdr:rowOff>
    </xdr:to>
    <xdr:pic>
      <xdr:nvPicPr>
        <xdr:cNvPr id="32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100330</xdr:rowOff>
    </xdr:to>
    <xdr:pic>
      <xdr:nvPicPr>
        <xdr:cNvPr id="32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2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2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156</xdr:row>
      <xdr:rowOff>30480</xdr:rowOff>
    </xdr:to>
    <xdr:pic>
      <xdr:nvPicPr>
        <xdr:cNvPr id="32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100330</xdr:rowOff>
    </xdr:to>
    <xdr:pic>
      <xdr:nvPicPr>
        <xdr:cNvPr id="33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3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30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156</xdr:row>
      <xdr:rowOff>30480</xdr:rowOff>
    </xdr:to>
    <xdr:pic>
      <xdr:nvPicPr>
        <xdr:cNvPr id="330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100330</xdr:rowOff>
    </xdr:to>
    <xdr:pic>
      <xdr:nvPicPr>
        <xdr:cNvPr id="330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30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30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156</xdr:row>
      <xdr:rowOff>30480</xdr:rowOff>
    </xdr:to>
    <xdr:pic>
      <xdr:nvPicPr>
        <xdr:cNvPr id="330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100330</xdr:rowOff>
    </xdr:to>
    <xdr:pic>
      <xdr:nvPicPr>
        <xdr:cNvPr id="330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30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723900</xdr:colOff>
      <xdr:row>156</xdr:row>
      <xdr:rowOff>30480</xdr:rowOff>
    </xdr:to>
    <xdr:pic>
      <xdr:nvPicPr>
        <xdr:cNvPr id="33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635000</xdr:colOff>
      <xdr:row>129</xdr:row>
      <xdr:rowOff>0</xdr:rowOff>
    </xdr:from>
    <xdr:to>
      <xdr:col>1</xdr:col>
      <xdr:colOff>698500</xdr:colOff>
      <xdr:row>156</xdr:row>
      <xdr:rowOff>30480</xdr:rowOff>
    </xdr:to>
    <xdr:pic>
      <xdr:nvPicPr>
        <xdr:cNvPr id="33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1320800"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116840</xdr:rowOff>
    </xdr:to>
    <xdr:pic>
      <xdr:nvPicPr>
        <xdr:cNvPr id="33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1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158</xdr:row>
      <xdr:rowOff>27940</xdr:rowOff>
    </xdr:to>
    <xdr:pic>
      <xdr:nvPicPr>
        <xdr:cNvPr id="331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116840</xdr:rowOff>
    </xdr:to>
    <xdr:pic>
      <xdr:nvPicPr>
        <xdr:cNvPr id="331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1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1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158</xdr:row>
      <xdr:rowOff>27940</xdr:rowOff>
    </xdr:to>
    <xdr:pic>
      <xdr:nvPicPr>
        <xdr:cNvPr id="331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116840</xdr:rowOff>
    </xdr:to>
    <xdr:pic>
      <xdr:nvPicPr>
        <xdr:cNvPr id="332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2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2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158</xdr:row>
      <xdr:rowOff>27940</xdr:rowOff>
    </xdr:to>
    <xdr:pic>
      <xdr:nvPicPr>
        <xdr:cNvPr id="332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116840</xdr:rowOff>
    </xdr:to>
    <xdr:pic>
      <xdr:nvPicPr>
        <xdr:cNvPr id="332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2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2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158</xdr:row>
      <xdr:rowOff>27940</xdr:rowOff>
    </xdr:to>
    <xdr:pic>
      <xdr:nvPicPr>
        <xdr:cNvPr id="332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116840</xdr:rowOff>
    </xdr:to>
    <xdr:pic>
      <xdr:nvPicPr>
        <xdr:cNvPr id="332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2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3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158</xdr:row>
      <xdr:rowOff>27940</xdr:rowOff>
    </xdr:to>
    <xdr:pic>
      <xdr:nvPicPr>
        <xdr:cNvPr id="333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116840</xdr:rowOff>
    </xdr:to>
    <xdr:pic>
      <xdr:nvPicPr>
        <xdr:cNvPr id="333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3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158</xdr:row>
      <xdr:rowOff>27940</xdr:rowOff>
    </xdr:to>
    <xdr:pic>
      <xdr:nvPicPr>
        <xdr:cNvPr id="33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116840</xdr:rowOff>
    </xdr:to>
    <xdr:pic>
      <xdr:nvPicPr>
        <xdr:cNvPr id="33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3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158</xdr:row>
      <xdr:rowOff>27940</xdr:rowOff>
    </xdr:to>
    <xdr:pic>
      <xdr:nvPicPr>
        <xdr:cNvPr id="333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116840</xdr:rowOff>
    </xdr:to>
    <xdr:pic>
      <xdr:nvPicPr>
        <xdr:cNvPr id="334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621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4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158</xdr:row>
      <xdr:rowOff>27940</xdr:rowOff>
    </xdr:to>
    <xdr:pic>
      <xdr:nvPicPr>
        <xdr:cNvPr id="334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158</xdr:row>
      <xdr:rowOff>27940</xdr:rowOff>
    </xdr:to>
    <xdr:pic>
      <xdr:nvPicPr>
        <xdr:cNvPr id="334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53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34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4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4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34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34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4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5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35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35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5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5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35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35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5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5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35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36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6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6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704850</xdr:colOff>
      <xdr:row>157</xdr:row>
      <xdr:rowOff>29210</xdr:rowOff>
    </xdr:to>
    <xdr:pic>
      <xdr:nvPicPr>
        <xdr:cNvPr id="336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36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6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6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36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36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6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7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37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3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3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3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7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37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3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8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3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3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3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3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3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3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3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704850</xdr:colOff>
      <xdr:row>157</xdr:row>
      <xdr:rowOff>29210</xdr:rowOff>
    </xdr:to>
    <xdr:pic>
      <xdr:nvPicPr>
        <xdr:cNvPr id="33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3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3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704850</xdr:colOff>
      <xdr:row>157</xdr:row>
      <xdr:rowOff>29210</xdr:rowOff>
    </xdr:to>
    <xdr:pic>
      <xdr:nvPicPr>
        <xdr:cNvPr id="33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0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0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0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0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0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0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0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0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1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1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1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1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1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1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2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2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2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704850</xdr:colOff>
      <xdr:row>157</xdr:row>
      <xdr:rowOff>29210</xdr:rowOff>
    </xdr:to>
    <xdr:pic>
      <xdr:nvPicPr>
        <xdr:cNvPr id="342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42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2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2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42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42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2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3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43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43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3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4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4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3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43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100330</xdr:rowOff>
    </xdr:to>
    <xdr:pic>
      <xdr:nvPicPr>
        <xdr:cNvPr id="344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44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44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156</xdr:row>
      <xdr:rowOff>30480</xdr:rowOff>
    </xdr:to>
    <xdr:pic>
      <xdr:nvPicPr>
        <xdr:cNvPr id="344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100330</xdr:rowOff>
    </xdr:to>
    <xdr:pic>
      <xdr:nvPicPr>
        <xdr:cNvPr id="344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44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44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156</xdr:row>
      <xdr:rowOff>30480</xdr:rowOff>
    </xdr:to>
    <xdr:pic>
      <xdr:nvPicPr>
        <xdr:cNvPr id="344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100330</xdr:rowOff>
    </xdr:to>
    <xdr:pic>
      <xdr:nvPicPr>
        <xdr:cNvPr id="344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44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45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156</xdr:row>
      <xdr:rowOff>30480</xdr:rowOff>
    </xdr:to>
    <xdr:pic>
      <xdr:nvPicPr>
        <xdr:cNvPr id="345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100330</xdr:rowOff>
    </xdr:to>
    <xdr:pic>
      <xdr:nvPicPr>
        <xdr:cNvPr id="345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45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45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156</xdr:row>
      <xdr:rowOff>30480</xdr:rowOff>
    </xdr:to>
    <xdr:pic>
      <xdr:nvPicPr>
        <xdr:cNvPr id="345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45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5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5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45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46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6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6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46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46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6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6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46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46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6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7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47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4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4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704850</xdr:colOff>
      <xdr:row>157</xdr:row>
      <xdr:rowOff>29210</xdr:rowOff>
    </xdr:to>
    <xdr:pic>
      <xdr:nvPicPr>
        <xdr:cNvPr id="34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4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7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7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4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8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4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4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4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4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4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4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111760</xdr:rowOff>
    </xdr:to>
    <xdr:pic>
      <xdr:nvPicPr>
        <xdr:cNvPr id="35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0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50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50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0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0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704850</xdr:colOff>
      <xdr:row>157</xdr:row>
      <xdr:rowOff>29210</xdr:rowOff>
    </xdr:to>
    <xdr:pic>
      <xdr:nvPicPr>
        <xdr:cNvPr id="350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50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0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704850</xdr:colOff>
      <xdr:row>157</xdr:row>
      <xdr:rowOff>29210</xdr:rowOff>
    </xdr:to>
    <xdr:pic>
      <xdr:nvPicPr>
        <xdr:cNvPr id="35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51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1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1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51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1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1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52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2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2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52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2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2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52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2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2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52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3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654050</xdr:colOff>
      <xdr:row>157</xdr:row>
      <xdr:rowOff>29210</xdr:rowOff>
    </xdr:to>
    <xdr:pic>
      <xdr:nvPicPr>
        <xdr:cNvPr id="353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952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129</xdr:row>
      <xdr:rowOff>0</xdr:rowOff>
    </xdr:from>
    <xdr:to>
      <xdr:col>2</xdr:col>
      <xdr:colOff>635000</xdr:colOff>
      <xdr:row>157</xdr:row>
      <xdr:rowOff>29210</xdr:rowOff>
    </xdr:to>
    <xdr:pic>
      <xdr:nvPicPr>
        <xdr:cNvPr id="353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6375" y="18570575"/>
          <a:ext cx="762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3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704850</xdr:colOff>
      <xdr:row>157</xdr:row>
      <xdr:rowOff>29210</xdr:rowOff>
    </xdr:to>
    <xdr:pic>
      <xdr:nvPicPr>
        <xdr:cNvPr id="35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985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5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3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53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54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4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4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54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54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4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4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54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111760</xdr:rowOff>
    </xdr:to>
    <xdr:pic>
      <xdr:nvPicPr>
        <xdr:cNvPr id="354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44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4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157</xdr:row>
      <xdr:rowOff>29210</xdr:rowOff>
    </xdr:to>
    <xdr:pic>
      <xdr:nvPicPr>
        <xdr:cNvPr id="355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157</xdr:row>
      <xdr:rowOff>29210</xdr:rowOff>
    </xdr:to>
    <xdr:pic>
      <xdr:nvPicPr>
        <xdr:cNvPr id="355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362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100330</xdr:rowOff>
    </xdr:to>
    <xdr:pic>
      <xdr:nvPicPr>
        <xdr:cNvPr id="355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55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55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156</xdr:row>
      <xdr:rowOff>30480</xdr:rowOff>
    </xdr:to>
    <xdr:pic>
      <xdr:nvPicPr>
        <xdr:cNvPr id="355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100330</xdr:rowOff>
    </xdr:to>
    <xdr:pic>
      <xdr:nvPicPr>
        <xdr:cNvPr id="355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55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55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156</xdr:row>
      <xdr:rowOff>30480</xdr:rowOff>
    </xdr:to>
    <xdr:pic>
      <xdr:nvPicPr>
        <xdr:cNvPr id="355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100330</xdr:rowOff>
    </xdr:to>
    <xdr:pic>
      <xdr:nvPicPr>
        <xdr:cNvPr id="356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56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56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156</xdr:row>
      <xdr:rowOff>30480</xdr:rowOff>
    </xdr:to>
    <xdr:pic>
      <xdr:nvPicPr>
        <xdr:cNvPr id="356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100330</xdr:rowOff>
    </xdr:to>
    <xdr:pic>
      <xdr:nvPicPr>
        <xdr:cNvPr id="356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262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56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723900</xdr:colOff>
      <xdr:row>156</xdr:row>
      <xdr:rowOff>30480</xdr:rowOff>
    </xdr:to>
    <xdr:pic>
      <xdr:nvPicPr>
        <xdr:cNvPr id="356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889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635000</xdr:colOff>
      <xdr:row>129</xdr:row>
      <xdr:rowOff>0</xdr:rowOff>
    </xdr:from>
    <xdr:to>
      <xdr:col>2</xdr:col>
      <xdr:colOff>698500</xdr:colOff>
      <xdr:row>156</xdr:row>
      <xdr:rowOff>30480</xdr:rowOff>
    </xdr:to>
    <xdr:pic>
      <xdr:nvPicPr>
        <xdr:cNvPr id="356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92575" y="18570575"/>
          <a:ext cx="63500" cy="1192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18</xdr:row>
      <xdr:rowOff>0</xdr:rowOff>
    </xdr:from>
    <xdr:to>
      <xdr:col>2</xdr:col>
      <xdr:colOff>641350</xdr:colOff>
      <xdr:row>22</xdr:row>
      <xdr:rowOff>76200</xdr:rowOff>
    </xdr:to>
    <xdr:pic>
      <xdr:nvPicPr>
        <xdr:cNvPr id="3568"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18</xdr:row>
      <xdr:rowOff>0</xdr:rowOff>
    </xdr:from>
    <xdr:to>
      <xdr:col>2</xdr:col>
      <xdr:colOff>641350</xdr:colOff>
      <xdr:row>22</xdr:row>
      <xdr:rowOff>76200</xdr:rowOff>
    </xdr:to>
    <xdr:pic>
      <xdr:nvPicPr>
        <xdr:cNvPr id="3569"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289675"/>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18</xdr:row>
      <xdr:rowOff>0</xdr:rowOff>
    </xdr:from>
    <xdr:to>
      <xdr:col>2</xdr:col>
      <xdr:colOff>590550</xdr:colOff>
      <xdr:row>22</xdr:row>
      <xdr:rowOff>76200</xdr:rowOff>
    </xdr:to>
    <xdr:pic>
      <xdr:nvPicPr>
        <xdr:cNvPr id="3570" name="Picture 64291"/>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18</xdr:row>
      <xdr:rowOff>0</xdr:rowOff>
    </xdr:from>
    <xdr:to>
      <xdr:col>2</xdr:col>
      <xdr:colOff>590550</xdr:colOff>
      <xdr:row>22</xdr:row>
      <xdr:rowOff>76200</xdr:rowOff>
    </xdr:to>
    <xdr:pic>
      <xdr:nvPicPr>
        <xdr:cNvPr id="3571" name="Picture 64292"/>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18</xdr:row>
      <xdr:rowOff>0</xdr:rowOff>
    </xdr:from>
    <xdr:to>
      <xdr:col>2</xdr:col>
      <xdr:colOff>596900</xdr:colOff>
      <xdr:row>22</xdr:row>
      <xdr:rowOff>31750</xdr:rowOff>
    </xdr:to>
    <xdr:pic>
      <xdr:nvPicPr>
        <xdr:cNvPr id="3572" name="Picture 64310"/>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18</xdr:row>
      <xdr:rowOff>0</xdr:rowOff>
    </xdr:from>
    <xdr:to>
      <xdr:col>2</xdr:col>
      <xdr:colOff>596900</xdr:colOff>
      <xdr:row>22</xdr:row>
      <xdr:rowOff>31750</xdr:rowOff>
    </xdr:to>
    <xdr:pic>
      <xdr:nvPicPr>
        <xdr:cNvPr id="3573" name="Picture 64311"/>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18</xdr:row>
      <xdr:rowOff>0</xdr:rowOff>
    </xdr:from>
    <xdr:to>
      <xdr:col>2</xdr:col>
      <xdr:colOff>596900</xdr:colOff>
      <xdr:row>22</xdr:row>
      <xdr:rowOff>31750</xdr:rowOff>
    </xdr:to>
    <xdr:pic>
      <xdr:nvPicPr>
        <xdr:cNvPr id="3574" name="Picture 64312"/>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18</xdr:row>
      <xdr:rowOff>0</xdr:rowOff>
    </xdr:from>
    <xdr:to>
      <xdr:col>2</xdr:col>
      <xdr:colOff>596900</xdr:colOff>
      <xdr:row>22</xdr:row>
      <xdr:rowOff>31750</xdr:rowOff>
    </xdr:to>
    <xdr:pic>
      <xdr:nvPicPr>
        <xdr:cNvPr id="3575" name="Picture 64313"/>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18</xdr:row>
      <xdr:rowOff>0</xdr:rowOff>
    </xdr:from>
    <xdr:to>
      <xdr:col>2</xdr:col>
      <xdr:colOff>596900</xdr:colOff>
      <xdr:row>22</xdr:row>
      <xdr:rowOff>31750</xdr:rowOff>
    </xdr:to>
    <xdr:pic>
      <xdr:nvPicPr>
        <xdr:cNvPr id="3576" name="Picture 64314"/>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18</xdr:row>
      <xdr:rowOff>0</xdr:rowOff>
    </xdr:from>
    <xdr:to>
      <xdr:col>2</xdr:col>
      <xdr:colOff>596900</xdr:colOff>
      <xdr:row>22</xdr:row>
      <xdr:rowOff>31750</xdr:rowOff>
    </xdr:to>
    <xdr:pic>
      <xdr:nvPicPr>
        <xdr:cNvPr id="3577" name="Picture 64315"/>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6289675"/>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628650</xdr:colOff>
      <xdr:row>16</xdr:row>
      <xdr:rowOff>0</xdr:rowOff>
    </xdr:from>
    <xdr:to>
      <xdr:col>2</xdr:col>
      <xdr:colOff>723900</xdr:colOff>
      <xdr:row>18</xdr:row>
      <xdr:rowOff>495300</xdr:rowOff>
    </xdr:to>
    <xdr:pic>
      <xdr:nvPicPr>
        <xdr:cNvPr id="306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9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400050</xdr:rowOff>
    </xdr:to>
    <xdr:pic>
      <xdr:nvPicPr>
        <xdr:cNvPr id="306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400050</xdr:rowOff>
    </xdr:to>
    <xdr:pic>
      <xdr:nvPicPr>
        <xdr:cNvPr id="306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698500</xdr:colOff>
      <xdr:row>18</xdr:row>
      <xdr:rowOff>400050</xdr:rowOff>
    </xdr:to>
    <xdr:pic>
      <xdr:nvPicPr>
        <xdr:cNvPr id="306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495300</xdr:rowOff>
    </xdr:to>
    <xdr:pic>
      <xdr:nvPicPr>
        <xdr:cNvPr id="307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9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400050</xdr:rowOff>
    </xdr:to>
    <xdr:pic>
      <xdr:nvPicPr>
        <xdr:cNvPr id="307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400050</xdr:rowOff>
    </xdr:to>
    <xdr:pic>
      <xdr:nvPicPr>
        <xdr:cNvPr id="30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698500</xdr:colOff>
      <xdr:row>18</xdr:row>
      <xdr:rowOff>400050</xdr:rowOff>
    </xdr:to>
    <xdr:pic>
      <xdr:nvPicPr>
        <xdr:cNvPr id="30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495300</xdr:rowOff>
    </xdr:to>
    <xdr:pic>
      <xdr:nvPicPr>
        <xdr:cNvPr id="30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9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400050</xdr:rowOff>
    </xdr:to>
    <xdr:pic>
      <xdr:nvPicPr>
        <xdr:cNvPr id="30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400050</xdr:rowOff>
    </xdr:to>
    <xdr:pic>
      <xdr:nvPicPr>
        <xdr:cNvPr id="30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698500</xdr:colOff>
      <xdr:row>18</xdr:row>
      <xdr:rowOff>400050</xdr:rowOff>
    </xdr:to>
    <xdr:pic>
      <xdr:nvPicPr>
        <xdr:cNvPr id="30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641350</xdr:colOff>
      <xdr:row>24</xdr:row>
      <xdr:rowOff>76200</xdr:rowOff>
    </xdr:to>
    <xdr:pic>
      <xdr:nvPicPr>
        <xdr:cNvPr id="3078"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2211050"/>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24</xdr:row>
      <xdr:rowOff>0</xdr:rowOff>
    </xdr:from>
    <xdr:to>
      <xdr:col>2</xdr:col>
      <xdr:colOff>641350</xdr:colOff>
      <xdr:row>24</xdr:row>
      <xdr:rowOff>76200</xdr:rowOff>
    </xdr:to>
    <xdr:pic>
      <xdr:nvPicPr>
        <xdr:cNvPr id="3079"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2211050"/>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590550</xdr:colOff>
      <xdr:row>24</xdr:row>
      <xdr:rowOff>76200</xdr:rowOff>
    </xdr:to>
    <xdr:pic>
      <xdr:nvPicPr>
        <xdr:cNvPr id="3080" name="Picture 64291"/>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2211050"/>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590550</xdr:colOff>
      <xdr:row>24</xdr:row>
      <xdr:rowOff>76200</xdr:rowOff>
    </xdr:to>
    <xdr:pic>
      <xdr:nvPicPr>
        <xdr:cNvPr id="3081" name="Picture 64292"/>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2211050"/>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24</xdr:row>
      <xdr:rowOff>31750</xdr:rowOff>
    </xdr:to>
    <xdr:pic>
      <xdr:nvPicPr>
        <xdr:cNvPr id="3082" name="Picture 64310"/>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22110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24</xdr:row>
      <xdr:rowOff>31750</xdr:rowOff>
    </xdr:to>
    <xdr:pic>
      <xdr:nvPicPr>
        <xdr:cNvPr id="3083" name="Picture 64311"/>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22110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24</xdr:row>
      <xdr:rowOff>31750</xdr:rowOff>
    </xdr:to>
    <xdr:pic>
      <xdr:nvPicPr>
        <xdr:cNvPr id="3084" name="Picture 64312"/>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22110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24</xdr:row>
      <xdr:rowOff>31750</xdr:rowOff>
    </xdr:to>
    <xdr:pic>
      <xdr:nvPicPr>
        <xdr:cNvPr id="3085" name="Picture 64313"/>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22110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24</xdr:row>
      <xdr:rowOff>31750</xdr:rowOff>
    </xdr:to>
    <xdr:pic>
      <xdr:nvPicPr>
        <xdr:cNvPr id="3086" name="Picture 64314"/>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22110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24</xdr:row>
      <xdr:rowOff>0</xdr:rowOff>
    </xdr:from>
    <xdr:to>
      <xdr:col>2</xdr:col>
      <xdr:colOff>596900</xdr:colOff>
      <xdr:row>24</xdr:row>
      <xdr:rowOff>31750</xdr:rowOff>
    </xdr:to>
    <xdr:pic>
      <xdr:nvPicPr>
        <xdr:cNvPr id="3087" name="Picture 64315"/>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22110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495300</xdr:rowOff>
    </xdr:to>
    <xdr:pic>
      <xdr:nvPicPr>
        <xdr:cNvPr id="30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9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400050</xdr:rowOff>
    </xdr:to>
    <xdr:pic>
      <xdr:nvPicPr>
        <xdr:cNvPr id="30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723900</xdr:colOff>
      <xdr:row>18</xdr:row>
      <xdr:rowOff>400050</xdr:rowOff>
    </xdr:to>
    <xdr:pic>
      <xdr:nvPicPr>
        <xdr:cNvPr id="30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16</xdr:row>
      <xdr:rowOff>0</xdr:rowOff>
    </xdr:from>
    <xdr:to>
      <xdr:col>2</xdr:col>
      <xdr:colOff>698500</xdr:colOff>
      <xdr:row>18</xdr:row>
      <xdr:rowOff>400050</xdr:rowOff>
    </xdr:to>
    <xdr:pic>
      <xdr:nvPicPr>
        <xdr:cNvPr id="30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6750050"/>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8</xdr:row>
      <xdr:rowOff>44450</xdr:rowOff>
    </xdr:to>
    <xdr:pic>
      <xdr:nvPicPr>
        <xdr:cNvPr id="30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9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7</xdr:row>
      <xdr:rowOff>361950</xdr:rowOff>
    </xdr:to>
    <xdr:pic>
      <xdr:nvPicPr>
        <xdr:cNvPr id="30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7</xdr:row>
      <xdr:rowOff>361950</xdr:rowOff>
    </xdr:to>
    <xdr:pic>
      <xdr:nvPicPr>
        <xdr:cNvPr id="30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698500</xdr:colOff>
      <xdr:row>7</xdr:row>
      <xdr:rowOff>361950</xdr:rowOff>
    </xdr:to>
    <xdr:pic>
      <xdr:nvPicPr>
        <xdr:cNvPr id="30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8</xdr:row>
      <xdr:rowOff>44450</xdr:rowOff>
    </xdr:to>
    <xdr:pic>
      <xdr:nvPicPr>
        <xdr:cNvPr id="30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9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7</xdr:row>
      <xdr:rowOff>361950</xdr:rowOff>
    </xdr:to>
    <xdr:pic>
      <xdr:nvPicPr>
        <xdr:cNvPr id="30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7</xdr:row>
      <xdr:rowOff>361950</xdr:rowOff>
    </xdr:to>
    <xdr:pic>
      <xdr:nvPicPr>
        <xdr:cNvPr id="30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698500</xdr:colOff>
      <xdr:row>7</xdr:row>
      <xdr:rowOff>361950</xdr:rowOff>
    </xdr:to>
    <xdr:pic>
      <xdr:nvPicPr>
        <xdr:cNvPr id="30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8</xdr:row>
      <xdr:rowOff>44450</xdr:rowOff>
    </xdr:to>
    <xdr:pic>
      <xdr:nvPicPr>
        <xdr:cNvPr id="31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9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7</xdr:row>
      <xdr:rowOff>361950</xdr:rowOff>
    </xdr:to>
    <xdr:pic>
      <xdr:nvPicPr>
        <xdr:cNvPr id="31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7</xdr:row>
      <xdr:rowOff>361950</xdr:rowOff>
    </xdr:to>
    <xdr:pic>
      <xdr:nvPicPr>
        <xdr:cNvPr id="310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698500</xdr:colOff>
      <xdr:row>7</xdr:row>
      <xdr:rowOff>361950</xdr:rowOff>
    </xdr:to>
    <xdr:pic>
      <xdr:nvPicPr>
        <xdr:cNvPr id="310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641350</xdr:colOff>
      <xdr:row>4</xdr:row>
      <xdr:rowOff>76200</xdr:rowOff>
    </xdr:to>
    <xdr:pic>
      <xdr:nvPicPr>
        <xdr:cNvPr id="3104"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641350</xdr:colOff>
      <xdr:row>4</xdr:row>
      <xdr:rowOff>76200</xdr:rowOff>
    </xdr:to>
    <xdr:pic>
      <xdr:nvPicPr>
        <xdr:cNvPr id="3105"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xdr:row>
      <xdr:rowOff>0</xdr:rowOff>
    </xdr:from>
    <xdr:to>
      <xdr:col>2</xdr:col>
      <xdr:colOff>590550</xdr:colOff>
      <xdr:row>4</xdr:row>
      <xdr:rowOff>76200</xdr:rowOff>
    </xdr:to>
    <xdr:pic>
      <xdr:nvPicPr>
        <xdr:cNvPr id="3106" name="Picture 64291"/>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847850"/>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xdr:row>
      <xdr:rowOff>0</xdr:rowOff>
    </xdr:from>
    <xdr:to>
      <xdr:col>2</xdr:col>
      <xdr:colOff>590550</xdr:colOff>
      <xdr:row>4</xdr:row>
      <xdr:rowOff>76200</xdr:rowOff>
    </xdr:to>
    <xdr:pic>
      <xdr:nvPicPr>
        <xdr:cNvPr id="3107" name="Picture 64292"/>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847850"/>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xdr:row>
      <xdr:rowOff>0</xdr:rowOff>
    </xdr:from>
    <xdr:to>
      <xdr:col>2</xdr:col>
      <xdr:colOff>596900</xdr:colOff>
      <xdr:row>4</xdr:row>
      <xdr:rowOff>31750</xdr:rowOff>
    </xdr:to>
    <xdr:pic>
      <xdr:nvPicPr>
        <xdr:cNvPr id="3108" name="Picture 64310"/>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8478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xdr:row>
      <xdr:rowOff>0</xdr:rowOff>
    </xdr:from>
    <xdr:to>
      <xdr:col>2</xdr:col>
      <xdr:colOff>596900</xdr:colOff>
      <xdr:row>4</xdr:row>
      <xdr:rowOff>31750</xdr:rowOff>
    </xdr:to>
    <xdr:pic>
      <xdr:nvPicPr>
        <xdr:cNvPr id="3109" name="Picture 64311"/>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8478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xdr:row>
      <xdr:rowOff>0</xdr:rowOff>
    </xdr:from>
    <xdr:to>
      <xdr:col>2</xdr:col>
      <xdr:colOff>596900</xdr:colOff>
      <xdr:row>4</xdr:row>
      <xdr:rowOff>31750</xdr:rowOff>
    </xdr:to>
    <xdr:pic>
      <xdr:nvPicPr>
        <xdr:cNvPr id="3110" name="Picture 64312"/>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8478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xdr:row>
      <xdr:rowOff>0</xdr:rowOff>
    </xdr:from>
    <xdr:to>
      <xdr:col>2</xdr:col>
      <xdr:colOff>596900</xdr:colOff>
      <xdr:row>4</xdr:row>
      <xdr:rowOff>31750</xdr:rowOff>
    </xdr:to>
    <xdr:pic>
      <xdr:nvPicPr>
        <xdr:cNvPr id="3111" name="Picture 64313"/>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8478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xdr:row>
      <xdr:rowOff>0</xdr:rowOff>
    </xdr:from>
    <xdr:to>
      <xdr:col>2</xdr:col>
      <xdr:colOff>596900</xdr:colOff>
      <xdr:row>4</xdr:row>
      <xdr:rowOff>31750</xdr:rowOff>
    </xdr:to>
    <xdr:pic>
      <xdr:nvPicPr>
        <xdr:cNvPr id="3112" name="Picture 64314"/>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8478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xdr:row>
      <xdr:rowOff>0</xdr:rowOff>
    </xdr:from>
    <xdr:to>
      <xdr:col>2</xdr:col>
      <xdr:colOff>596900</xdr:colOff>
      <xdr:row>4</xdr:row>
      <xdr:rowOff>31750</xdr:rowOff>
    </xdr:to>
    <xdr:pic>
      <xdr:nvPicPr>
        <xdr:cNvPr id="3113" name="Picture 64315"/>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18478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8</xdr:row>
      <xdr:rowOff>44450</xdr:rowOff>
    </xdr:to>
    <xdr:pic>
      <xdr:nvPicPr>
        <xdr:cNvPr id="311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9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7</xdr:row>
      <xdr:rowOff>361950</xdr:rowOff>
    </xdr:to>
    <xdr:pic>
      <xdr:nvPicPr>
        <xdr:cNvPr id="311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723900</xdr:colOff>
      <xdr:row>7</xdr:row>
      <xdr:rowOff>361950</xdr:rowOff>
    </xdr:to>
    <xdr:pic>
      <xdr:nvPicPr>
        <xdr:cNvPr id="311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952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xdr:row>
      <xdr:rowOff>0</xdr:rowOff>
    </xdr:from>
    <xdr:to>
      <xdr:col>2</xdr:col>
      <xdr:colOff>698500</xdr:colOff>
      <xdr:row>7</xdr:row>
      <xdr:rowOff>361950</xdr:rowOff>
    </xdr:to>
    <xdr:pic>
      <xdr:nvPicPr>
        <xdr:cNvPr id="311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1847850"/>
          <a:ext cx="69850" cy="140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21</xdr:row>
      <xdr:rowOff>0</xdr:rowOff>
    </xdr:from>
    <xdr:to>
      <xdr:col>2</xdr:col>
      <xdr:colOff>641350</xdr:colOff>
      <xdr:row>21</xdr:row>
      <xdr:rowOff>82550</xdr:rowOff>
    </xdr:to>
    <xdr:pic>
      <xdr:nvPicPr>
        <xdr:cNvPr id="3118" name="Picture 1027"/>
        <xdr:cNvPicPr>
          <a:picLocks noChangeAspect="1" noChangeArrowheads="1"/>
        </xdr:cNvPicPr>
      </xdr:nvPicPr>
      <xdr:blipFill>
        <a:blip r:embed="rId5"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9315450"/>
          <a:ext cx="127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21</xdr:row>
      <xdr:rowOff>0</xdr:rowOff>
    </xdr:from>
    <xdr:to>
      <xdr:col>2</xdr:col>
      <xdr:colOff>641350</xdr:colOff>
      <xdr:row>21</xdr:row>
      <xdr:rowOff>82550</xdr:rowOff>
    </xdr:to>
    <xdr:pic>
      <xdr:nvPicPr>
        <xdr:cNvPr id="3119" name="Picture 1027"/>
        <xdr:cNvPicPr>
          <a:picLocks noChangeAspect="1" noChangeArrowheads="1"/>
        </xdr:cNvPicPr>
      </xdr:nvPicPr>
      <xdr:blipFill>
        <a:blip r:embed="rId5"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9315450"/>
          <a:ext cx="127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590550</xdr:colOff>
      <xdr:row>21</xdr:row>
      <xdr:rowOff>82550</xdr:rowOff>
    </xdr:to>
    <xdr:pic>
      <xdr:nvPicPr>
        <xdr:cNvPr id="3120" name="Picture 64291"/>
        <xdr:cNvPicPr>
          <a:picLocks noChangeAspect="1" noChangeArrowheads="1"/>
        </xdr:cNvPicPr>
      </xdr:nvPicPr>
      <xdr:blipFill>
        <a:blip r:embed="rId6"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9315450"/>
          <a:ext cx="381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590550</xdr:colOff>
      <xdr:row>21</xdr:row>
      <xdr:rowOff>82550</xdr:rowOff>
    </xdr:to>
    <xdr:pic>
      <xdr:nvPicPr>
        <xdr:cNvPr id="3121" name="Picture 64292"/>
        <xdr:cNvPicPr>
          <a:picLocks noChangeAspect="1" noChangeArrowheads="1"/>
        </xdr:cNvPicPr>
      </xdr:nvPicPr>
      <xdr:blipFill>
        <a:blip r:embed="rId6"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9315450"/>
          <a:ext cx="381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21</xdr:row>
      <xdr:rowOff>25400</xdr:rowOff>
    </xdr:to>
    <xdr:pic>
      <xdr:nvPicPr>
        <xdr:cNvPr id="3122" name="Picture 64310"/>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93154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21</xdr:row>
      <xdr:rowOff>25400</xdr:rowOff>
    </xdr:to>
    <xdr:pic>
      <xdr:nvPicPr>
        <xdr:cNvPr id="3123" name="Picture 64311"/>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93154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21</xdr:row>
      <xdr:rowOff>25400</xdr:rowOff>
    </xdr:to>
    <xdr:pic>
      <xdr:nvPicPr>
        <xdr:cNvPr id="3124" name="Picture 64312"/>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93154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21</xdr:row>
      <xdr:rowOff>25400</xdr:rowOff>
    </xdr:to>
    <xdr:pic>
      <xdr:nvPicPr>
        <xdr:cNvPr id="3125" name="Picture 64313"/>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93154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21</xdr:row>
      <xdr:rowOff>25400</xdr:rowOff>
    </xdr:to>
    <xdr:pic>
      <xdr:nvPicPr>
        <xdr:cNvPr id="3126" name="Picture 64314"/>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93154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21</xdr:row>
      <xdr:rowOff>0</xdr:rowOff>
    </xdr:from>
    <xdr:to>
      <xdr:col>2</xdr:col>
      <xdr:colOff>596900</xdr:colOff>
      <xdr:row>21</xdr:row>
      <xdr:rowOff>25400</xdr:rowOff>
    </xdr:to>
    <xdr:pic>
      <xdr:nvPicPr>
        <xdr:cNvPr id="3127" name="Picture 64315"/>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93154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1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2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3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4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5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41</xdr:row>
      <xdr:rowOff>0</xdr:rowOff>
    </xdr:from>
    <xdr:to>
      <xdr:col>1</xdr:col>
      <xdr:colOff>679450</xdr:colOff>
      <xdr:row>41</xdr:row>
      <xdr:rowOff>25400</xdr:rowOff>
    </xdr:to>
    <xdr:pic>
      <xdr:nvPicPr>
        <xdr:cNvPr id="3560"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33381950"/>
          <a:ext cx="508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41</xdr:row>
      <xdr:rowOff>0</xdr:rowOff>
    </xdr:from>
    <xdr:to>
      <xdr:col>1</xdr:col>
      <xdr:colOff>679450</xdr:colOff>
      <xdr:row>41</xdr:row>
      <xdr:rowOff>25400</xdr:rowOff>
    </xdr:to>
    <xdr:pic>
      <xdr:nvPicPr>
        <xdr:cNvPr id="3561"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33381950"/>
          <a:ext cx="508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5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6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7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8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39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9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9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9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9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9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39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0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1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186" name="Picture 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187" name="Picture 8"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188" name="Picture 9"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189" name="Picture 10"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38100</xdr:rowOff>
    </xdr:to>
    <xdr:pic>
      <xdr:nvPicPr>
        <xdr:cNvPr id="4190" name="Picture 11"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33381950"/>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304800</xdr:colOff>
      <xdr:row>41</xdr:row>
      <xdr:rowOff>69850</xdr:rowOff>
    </xdr:to>
    <xdr:pic>
      <xdr:nvPicPr>
        <xdr:cNvPr id="4191"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33381950"/>
          <a:ext cx="508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298450</xdr:colOff>
      <xdr:row>41</xdr:row>
      <xdr:rowOff>25400</xdr:rowOff>
    </xdr:to>
    <xdr:pic>
      <xdr:nvPicPr>
        <xdr:cNvPr id="4192" name="Picture 16" descr="xl/media/OImage1717241530.png"/>
        <xdr:cNvPicPr>
          <a:picLocks noChangeArrowheads="1"/>
        </xdr:cNvPicPr>
      </xdr:nvPicPr>
      <xdr:blipFill>
        <a:blip r:embed="rId7" cstate="print">
          <a:extLst>
            <a:ext uri="{28A0092B-C50C-407E-A947-70E740481C1C}">
              <a14:useLocalDpi xmlns:a14="http://schemas.microsoft.com/office/drawing/2010/main" val="0"/>
            </a:ext>
          </a:extLst>
        </a:blip>
        <a:srcRect/>
        <a:stretch>
          <a:fillRect/>
        </a:stretch>
      </xdr:blipFill>
      <xdr:spPr>
        <a:xfrm>
          <a:off x="3711575" y="333819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193" name="Picture 1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194" name="Picture 18"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195" name="Picture 19"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196" name="Picture 20"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197" name="Picture 21"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198" name="Picture 22"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38100</xdr:rowOff>
    </xdr:to>
    <xdr:pic>
      <xdr:nvPicPr>
        <xdr:cNvPr id="4199" name="Picture 23"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33381950"/>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200" name="Picture 61"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201" name="Picture 62"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202" name="Picture 63"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25400</xdr:rowOff>
    </xdr:to>
    <xdr:pic>
      <xdr:nvPicPr>
        <xdr:cNvPr id="4203" name="Picture 65"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25400</xdr:rowOff>
    </xdr:to>
    <xdr:pic>
      <xdr:nvPicPr>
        <xdr:cNvPr id="4204" name="Picture 66"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205" name="Picture 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206" name="Picture 8"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207" name="Picture 9"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208" name="Picture 10"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38100</xdr:rowOff>
    </xdr:to>
    <xdr:pic>
      <xdr:nvPicPr>
        <xdr:cNvPr id="4209" name="Picture 11"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33381950"/>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304800</xdr:colOff>
      <xdr:row>41</xdr:row>
      <xdr:rowOff>69850</xdr:rowOff>
    </xdr:to>
    <xdr:pic>
      <xdr:nvPicPr>
        <xdr:cNvPr id="4210"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33381950"/>
          <a:ext cx="508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298450</xdr:colOff>
      <xdr:row>41</xdr:row>
      <xdr:rowOff>25400</xdr:rowOff>
    </xdr:to>
    <xdr:pic>
      <xdr:nvPicPr>
        <xdr:cNvPr id="4211" name="Picture 16" descr="xl/media/OImage1717241530.png"/>
        <xdr:cNvPicPr>
          <a:picLocks noChangeArrowheads="1"/>
        </xdr:cNvPicPr>
      </xdr:nvPicPr>
      <xdr:blipFill>
        <a:blip r:embed="rId7" cstate="print">
          <a:extLst>
            <a:ext uri="{28A0092B-C50C-407E-A947-70E740481C1C}">
              <a14:useLocalDpi xmlns:a14="http://schemas.microsoft.com/office/drawing/2010/main" val="0"/>
            </a:ext>
          </a:extLst>
        </a:blip>
        <a:srcRect/>
        <a:stretch>
          <a:fillRect/>
        </a:stretch>
      </xdr:blipFill>
      <xdr:spPr>
        <a:xfrm>
          <a:off x="3711575" y="333819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212" name="Picture 1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213" name="Picture 18"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214" name="Picture 19"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215" name="Picture 20"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216" name="Picture 21"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4217" name="Picture 22"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38100</xdr:rowOff>
    </xdr:to>
    <xdr:pic>
      <xdr:nvPicPr>
        <xdr:cNvPr id="4218" name="Picture 23"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33381950"/>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219" name="Picture 61"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220" name="Picture 62"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4221" name="Picture 63"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25400</xdr:rowOff>
    </xdr:to>
    <xdr:pic>
      <xdr:nvPicPr>
        <xdr:cNvPr id="4222" name="Picture 65"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25400</xdr:rowOff>
    </xdr:to>
    <xdr:pic>
      <xdr:nvPicPr>
        <xdr:cNvPr id="4223" name="Picture 66"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41</xdr:row>
      <xdr:rowOff>0</xdr:rowOff>
    </xdr:from>
    <xdr:to>
      <xdr:col>1</xdr:col>
      <xdr:colOff>679450</xdr:colOff>
      <xdr:row>41</xdr:row>
      <xdr:rowOff>12700</xdr:rowOff>
    </xdr:to>
    <xdr:pic>
      <xdr:nvPicPr>
        <xdr:cNvPr id="4224"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33381950"/>
          <a:ext cx="508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41</xdr:row>
      <xdr:rowOff>0</xdr:rowOff>
    </xdr:from>
    <xdr:to>
      <xdr:col>1</xdr:col>
      <xdr:colOff>679450</xdr:colOff>
      <xdr:row>41</xdr:row>
      <xdr:rowOff>12700</xdr:rowOff>
    </xdr:to>
    <xdr:pic>
      <xdr:nvPicPr>
        <xdr:cNvPr id="4225"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33381950"/>
          <a:ext cx="508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2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2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2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2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3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3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3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3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3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3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3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3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3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3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4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4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4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4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4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4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4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4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4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4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5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5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5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5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5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5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5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5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5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5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6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6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6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6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6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6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6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6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6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6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7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7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7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7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7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7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7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7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7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7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8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8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8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8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8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8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8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8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8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8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9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9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9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9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9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9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9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9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9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29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0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0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0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0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0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0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0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0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0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0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1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1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1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1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1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1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1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1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1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1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2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2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2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2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2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2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2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2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2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2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3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3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3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33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33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33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3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3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33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33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34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34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34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34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34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34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346"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347"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348"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349"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350"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351"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352"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353"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354"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355"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35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35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35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35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36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36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36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36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364" name="Picture 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365" name="Picture 8"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366" name="Picture 9"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367" name="Picture 10"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44450</xdr:rowOff>
    </xdr:to>
    <xdr:pic>
      <xdr:nvPicPr>
        <xdr:cNvPr id="4368" name="Picture 11"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33381950"/>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304800</xdr:colOff>
      <xdr:row>41</xdr:row>
      <xdr:rowOff>76200</xdr:rowOff>
    </xdr:to>
    <xdr:pic>
      <xdr:nvPicPr>
        <xdr:cNvPr id="4369"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33381950"/>
          <a:ext cx="508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298450</xdr:colOff>
      <xdr:row>41</xdr:row>
      <xdr:rowOff>12700</xdr:rowOff>
    </xdr:to>
    <xdr:pic>
      <xdr:nvPicPr>
        <xdr:cNvPr id="4370" name="Picture 16" descr="xl/media/OImage1717241530.png"/>
        <xdr:cNvPicPr>
          <a:picLocks noChangeArrowheads="1"/>
        </xdr:cNvPicPr>
      </xdr:nvPicPr>
      <xdr:blipFill>
        <a:blip r:embed="rId13" cstate="print">
          <a:extLst>
            <a:ext uri="{28A0092B-C50C-407E-A947-70E740481C1C}">
              <a14:useLocalDpi xmlns:a14="http://schemas.microsoft.com/office/drawing/2010/main" val="0"/>
            </a:ext>
          </a:extLst>
        </a:blip>
        <a:srcRect/>
        <a:stretch>
          <a:fillRect/>
        </a:stretch>
      </xdr:blipFill>
      <xdr:spPr>
        <a:xfrm>
          <a:off x="371157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371" name="Picture 1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372" name="Picture 18"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373" name="Picture 19"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374" name="Picture 20"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375" name="Picture 21"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376" name="Picture 22"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44450</xdr:rowOff>
    </xdr:to>
    <xdr:pic>
      <xdr:nvPicPr>
        <xdr:cNvPr id="4377" name="Picture 23"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33381950"/>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378" name="Picture 61"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379" name="Picture 62"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380" name="Picture 63"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12700</xdr:rowOff>
    </xdr:to>
    <xdr:pic>
      <xdr:nvPicPr>
        <xdr:cNvPr id="4381" name="Picture 65"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12700</xdr:rowOff>
    </xdr:to>
    <xdr:pic>
      <xdr:nvPicPr>
        <xdr:cNvPr id="4382" name="Picture 66"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3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3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3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3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3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3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3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3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3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3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3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3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3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3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3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3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3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40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40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0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0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40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40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0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0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4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4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41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41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1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1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41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419"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420"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421"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422"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423"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424"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425"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426"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427"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428"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429" name="Picture 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430" name="Picture 8"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431" name="Picture 9"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432" name="Picture 10"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44450</xdr:rowOff>
    </xdr:to>
    <xdr:pic>
      <xdr:nvPicPr>
        <xdr:cNvPr id="4433" name="Picture 11"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33381950"/>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304800</xdr:colOff>
      <xdr:row>41</xdr:row>
      <xdr:rowOff>76200</xdr:rowOff>
    </xdr:to>
    <xdr:pic>
      <xdr:nvPicPr>
        <xdr:cNvPr id="4434"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33381950"/>
          <a:ext cx="508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298450</xdr:colOff>
      <xdr:row>41</xdr:row>
      <xdr:rowOff>12700</xdr:rowOff>
    </xdr:to>
    <xdr:pic>
      <xdr:nvPicPr>
        <xdr:cNvPr id="4435" name="Picture 16" descr="xl/media/OImage1717241530.png"/>
        <xdr:cNvPicPr>
          <a:picLocks noChangeArrowheads="1"/>
        </xdr:cNvPicPr>
      </xdr:nvPicPr>
      <xdr:blipFill>
        <a:blip r:embed="rId13" cstate="print">
          <a:extLst>
            <a:ext uri="{28A0092B-C50C-407E-A947-70E740481C1C}">
              <a14:useLocalDpi xmlns:a14="http://schemas.microsoft.com/office/drawing/2010/main" val="0"/>
            </a:ext>
          </a:extLst>
        </a:blip>
        <a:srcRect/>
        <a:stretch>
          <a:fillRect/>
        </a:stretch>
      </xdr:blipFill>
      <xdr:spPr>
        <a:xfrm>
          <a:off x="371157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436" name="Picture 1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437" name="Picture 18"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438" name="Picture 19"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439" name="Picture 20"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440" name="Picture 21"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441" name="Picture 22"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44450</xdr:rowOff>
    </xdr:to>
    <xdr:pic>
      <xdr:nvPicPr>
        <xdr:cNvPr id="4442" name="Picture 23"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33381950"/>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443" name="Picture 61"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444" name="Picture 62"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445" name="Picture 63"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12700</xdr:rowOff>
    </xdr:to>
    <xdr:pic>
      <xdr:nvPicPr>
        <xdr:cNvPr id="4446" name="Picture 65"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12700</xdr:rowOff>
    </xdr:to>
    <xdr:pic>
      <xdr:nvPicPr>
        <xdr:cNvPr id="4447" name="Picture 66"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4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4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45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5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5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45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5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5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45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5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5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45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6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6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46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6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6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46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6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46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46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6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7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47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4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4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4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7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47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4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8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4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4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4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4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730250</xdr:rowOff>
    </xdr:to>
    <xdr:pic>
      <xdr:nvPicPr>
        <xdr:cNvPr id="44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4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4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654050</xdr:rowOff>
    </xdr:to>
    <xdr:pic>
      <xdr:nvPicPr>
        <xdr:cNvPr id="44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730250</xdr:rowOff>
    </xdr:to>
    <xdr:pic>
      <xdr:nvPicPr>
        <xdr:cNvPr id="44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4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4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654050</xdr:rowOff>
    </xdr:to>
    <xdr:pic>
      <xdr:nvPicPr>
        <xdr:cNvPr id="44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730250</xdr:rowOff>
    </xdr:to>
    <xdr:pic>
      <xdr:nvPicPr>
        <xdr:cNvPr id="44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4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4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654050</xdr:rowOff>
    </xdr:to>
    <xdr:pic>
      <xdr:nvPicPr>
        <xdr:cNvPr id="44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500"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501"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502"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503"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504"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505"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506"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507"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508"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509"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730250</xdr:rowOff>
    </xdr:to>
    <xdr:pic>
      <xdr:nvPicPr>
        <xdr:cNvPr id="451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51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51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654050</xdr:rowOff>
    </xdr:to>
    <xdr:pic>
      <xdr:nvPicPr>
        <xdr:cNvPr id="451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1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1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1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1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1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1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2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2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2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2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2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2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2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2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2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2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3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3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3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3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3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3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3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3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3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3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4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4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4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4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4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4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4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4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4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4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5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5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5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5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5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5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5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5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5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5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6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6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6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6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6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6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6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6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6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6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7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7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7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7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7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7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7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7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7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7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8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8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8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8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8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8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8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8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8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8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9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9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9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9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9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9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9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9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9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59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0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0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0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0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0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0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0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0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0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0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1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1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12"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13"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14"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15"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16"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17"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18"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19"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20"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1009650</xdr:colOff>
      <xdr:row>41</xdr:row>
      <xdr:rowOff>184150</xdr:rowOff>
    </xdr:to>
    <xdr:pic>
      <xdr:nvPicPr>
        <xdr:cNvPr id="4621" name="Picture 1027" descr="clip_image2400"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00965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62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62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62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62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62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62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62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62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63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63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63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63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634"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635"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636"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637"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638"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639"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640"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641"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642"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643"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64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64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64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64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64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64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65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65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652" name="Picture 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653" name="Picture 8"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654" name="Picture 9"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655" name="Picture 10"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44450</xdr:rowOff>
    </xdr:to>
    <xdr:pic>
      <xdr:nvPicPr>
        <xdr:cNvPr id="4656" name="Picture 11"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33381950"/>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304800</xdr:colOff>
      <xdr:row>41</xdr:row>
      <xdr:rowOff>76200</xdr:rowOff>
    </xdr:to>
    <xdr:pic>
      <xdr:nvPicPr>
        <xdr:cNvPr id="4657"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33381950"/>
          <a:ext cx="508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298450</xdr:colOff>
      <xdr:row>41</xdr:row>
      <xdr:rowOff>12700</xdr:rowOff>
    </xdr:to>
    <xdr:pic>
      <xdr:nvPicPr>
        <xdr:cNvPr id="4658" name="Picture 16" descr="xl/media/OImage1717241530.png"/>
        <xdr:cNvPicPr>
          <a:picLocks noChangeArrowheads="1"/>
        </xdr:cNvPicPr>
      </xdr:nvPicPr>
      <xdr:blipFill>
        <a:blip r:embed="rId13" cstate="print">
          <a:extLst>
            <a:ext uri="{28A0092B-C50C-407E-A947-70E740481C1C}">
              <a14:useLocalDpi xmlns:a14="http://schemas.microsoft.com/office/drawing/2010/main" val="0"/>
            </a:ext>
          </a:extLst>
        </a:blip>
        <a:srcRect/>
        <a:stretch>
          <a:fillRect/>
        </a:stretch>
      </xdr:blipFill>
      <xdr:spPr>
        <a:xfrm>
          <a:off x="371157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659" name="Picture 1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660" name="Picture 18"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661" name="Picture 19"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662" name="Picture 20"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663" name="Picture 21"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664" name="Picture 22"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44450</xdr:rowOff>
    </xdr:to>
    <xdr:pic>
      <xdr:nvPicPr>
        <xdr:cNvPr id="4665" name="Picture 23"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33381950"/>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666" name="Picture 61"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667" name="Picture 62"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668" name="Picture 63"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12700</xdr:rowOff>
    </xdr:to>
    <xdr:pic>
      <xdr:nvPicPr>
        <xdr:cNvPr id="4669" name="Picture 65"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12700</xdr:rowOff>
    </xdr:to>
    <xdr:pic>
      <xdr:nvPicPr>
        <xdr:cNvPr id="4670" name="Picture 66"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67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6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6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67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67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68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6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6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6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8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8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69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69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9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9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69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882650</xdr:rowOff>
    </xdr:to>
    <xdr:pic>
      <xdr:nvPicPr>
        <xdr:cNvPr id="469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9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69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6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6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70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70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0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0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70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707"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708"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709"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710"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11"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12"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13"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14"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15"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16"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717" name="Picture 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718" name="Picture 8"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719" name="Picture 9"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720" name="Picture 10"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44450</xdr:rowOff>
    </xdr:to>
    <xdr:pic>
      <xdr:nvPicPr>
        <xdr:cNvPr id="4721" name="Picture 11"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33381950"/>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304800</xdr:colOff>
      <xdr:row>41</xdr:row>
      <xdr:rowOff>76200</xdr:rowOff>
    </xdr:to>
    <xdr:pic>
      <xdr:nvPicPr>
        <xdr:cNvPr id="4722"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33381950"/>
          <a:ext cx="508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298450</xdr:colOff>
      <xdr:row>41</xdr:row>
      <xdr:rowOff>12700</xdr:rowOff>
    </xdr:to>
    <xdr:pic>
      <xdr:nvPicPr>
        <xdr:cNvPr id="4723" name="Picture 16" descr="xl/media/OImage1717241530.png"/>
        <xdr:cNvPicPr>
          <a:picLocks noChangeArrowheads="1"/>
        </xdr:cNvPicPr>
      </xdr:nvPicPr>
      <xdr:blipFill>
        <a:blip r:embed="rId13" cstate="print">
          <a:extLst>
            <a:ext uri="{28A0092B-C50C-407E-A947-70E740481C1C}">
              <a14:useLocalDpi xmlns:a14="http://schemas.microsoft.com/office/drawing/2010/main" val="0"/>
            </a:ext>
          </a:extLst>
        </a:blip>
        <a:srcRect/>
        <a:stretch>
          <a:fillRect/>
        </a:stretch>
      </xdr:blipFill>
      <xdr:spPr>
        <a:xfrm>
          <a:off x="371157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724" name="Picture 17"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725" name="Picture 18"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726" name="Picture 19"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727" name="Picture 20"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728" name="Picture 21"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12700</xdr:rowOff>
    </xdr:to>
    <xdr:pic>
      <xdr:nvPicPr>
        <xdr:cNvPr id="4729" name="Picture 22"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7115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44450</xdr:rowOff>
    </xdr:to>
    <xdr:pic>
      <xdr:nvPicPr>
        <xdr:cNvPr id="4730" name="Picture 23" descr="xl/media/OImage1717241530.png"/>
        <xdr:cNvPicPr>
          <a:picLocks noChangeArrowheads="1"/>
        </xdr:cNvPicPr>
      </xdr:nvPicPr>
      <xdr:blipFill>
        <a:blip r:embed="rId16" cstate="print">
          <a:extLst>
            <a:ext uri="{28A0092B-C50C-407E-A947-70E740481C1C}">
              <a14:useLocalDpi xmlns:a14="http://schemas.microsoft.com/office/drawing/2010/main" val="0"/>
            </a:ext>
          </a:extLst>
        </a:blip>
        <a:srcRect/>
        <a:stretch>
          <a:fillRect/>
        </a:stretch>
      </xdr:blipFill>
      <xdr:spPr>
        <a:xfrm>
          <a:off x="3711575" y="33381950"/>
          <a:ext cx="127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731" name="Picture 61"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732" name="Picture 62"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12700</xdr:rowOff>
    </xdr:to>
    <xdr:pic>
      <xdr:nvPicPr>
        <xdr:cNvPr id="4733" name="Picture 63" descr="xl/media/OImage1717241530.png"/>
        <xdr:cNvPicPr>
          <a:picLocks noChangeArrowheads="1"/>
        </xdr:cNvPicPr>
      </xdr:nvPicPr>
      <xdr:blipFill>
        <a:blip r:embed="rId15" cstate="print">
          <a:extLst>
            <a:ext uri="{28A0092B-C50C-407E-A947-70E740481C1C}">
              <a14:useLocalDpi xmlns:a14="http://schemas.microsoft.com/office/drawing/2010/main" val="0"/>
            </a:ext>
          </a:extLst>
        </a:blip>
        <a:srcRect/>
        <a:stretch>
          <a:fillRect/>
        </a:stretch>
      </xdr:blipFill>
      <xdr:spPr>
        <a:xfrm>
          <a:off x="3711575" y="333819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12700</xdr:rowOff>
    </xdr:to>
    <xdr:pic>
      <xdr:nvPicPr>
        <xdr:cNvPr id="4734" name="Picture 65"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12700</xdr:rowOff>
    </xdr:to>
    <xdr:pic>
      <xdr:nvPicPr>
        <xdr:cNvPr id="4735" name="Picture 66" descr="xl/media/OImage1717241530.png"/>
        <xdr:cNvPicPr>
          <a:picLocks noChangeArrowheads="1"/>
        </xdr:cNvPicPr>
      </xdr:nvPicPr>
      <xdr:blipFill>
        <a:blip r:embed="rId14" cstate="print">
          <a:extLst>
            <a:ext uri="{28A0092B-C50C-407E-A947-70E740481C1C}">
              <a14:useLocalDpi xmlns:a14="http://schemas.microsoft.com/office/drawing/2010/main" val="0"/>
            </a:ext>
          </a:extLst>
        </a:blip>
        <a:srcRect/>
        <a:stretch>
          <a:fillRect/>
        </a:stretch>
      </xdr:blipFill>
      <xdr:spPr>
        <a:xfrm>
          <a:off x="3521075" y="3338195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3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3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73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3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4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74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4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4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74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4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4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74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4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4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75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5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5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75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5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654050</xdr:colOff>
      <xdr:row>42</xdr:row>
      <xdr:rowOff>806450</xdr:rowOff>
    </xdr:to>
    <xdr:pic>
      <xdr:nvPicPr>
        <xdr:cNvPr id="475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565150</xdr:colOff>
      <xdr:row>41</xdr:row>
      <xdr:rowOff>0</xdr:rowOff>
    </xdr:from>
    <xdr:to>
      <xdr:col>2</xdr:col>
      <xdr:colOff>635000</xdr:colOff>
      <xdr:row>42</xdr:row>
      <xdr:rowOff>806450</xdr:rowOff>
    </xdr:to>
    <xdr:pic>
      <xdr:nvPicPr>
        <xdr:cNvPr id="475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227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5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5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75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76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6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6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76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76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6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6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76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76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6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7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77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882650</xdr:rowOff>
    </xdr:to>
    <xdr:pic>
      <xdr:nvPicPr>
        <xdr:cNvPr id="477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33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7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806450</xdr:rowOff>
    </xdr:to>
    <xdr:pic>
      <xdr:nvPicPr>
        <xdr:cNvPr id="477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806450</xdr:rowOff>
    </xdr:to>
    <xdr:pic>
      <xdr:nvPicPr>
        <xdr:cNvPr id="477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26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730250</xdr:rowOff>
    </xdr:to>
    <xdr:pic>
      <xdr:nvPicPr>
        <xdr:cNvPr id="477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77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77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654050</xdr:rowOff>
    </xdr:to>
    <xdr:pic>
      <xdr:nvPicPr>
        <xdr:cNvPr id="477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730250</xdr:rowOff>
    </xdr:to>
    <xdr:pic>
      <xdr:nvPicPr>
        <xdr:cNvPr id="478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78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782"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654050</xdr:rowOff>
    </xdr:to>
    <xdr:pic>
      <xdr:nvPicPr>
        <xdr:cNvPr id="4783"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730250</xdr:rowOff>
    </xdr:to>
    <xdr:pic>
      <xdr:nvPicPr>
        <xdr:cNvPr id="4784"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785"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786"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654050</xdr:rowOff>
    </xdr:to>
    <xdr:pic>
      <xdr:nvPicPr>
        <xdr:cNvPr id="4787"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788"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101600</xdr:rowOff>
    </xdr:to>
    <xdr:pic>
      <xdr:nvPicPr>
        <xdr:cNvPr id="4789" name="Picture 1027"/>
        <xdr:cNvPicPr>
          <a:picLocks noChangeAspect="1" noChangeArrowheads="1"/>
        </xdr:cNvPicPr>
      </xdr:nvPicPr>
      <xdr:blipFill>
        <a:blip r:embed="rId11"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790" name="Picture 64291"/>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101600</xdr:rowOff>
    </xdr:to>
    <xdr:pic>
      <xdr:nvPicPr>
        <xdr:cNvPr id="4791" name="Picture 64292"/>
        <xdr:cNvPicPr>
          <a:picLocks noChangeAspect="1" noChangeArrowheads="1"/>
        </xdr:cNvPicPr>
      </xdr:nvPicPr>
      <xdr:blipFill>
        <a:blip r:embed="rId1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92" name="Picture 64310"/>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93" name="Picture 64311"/>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94" name="Picture 64312"/>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95" name="Picture 64313"/>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96" name="Picture 64314"/>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12700</xdr:rowOff>
    </xdr:to>
    <xdr:pic>
      <xdr:nvPicPr>
        <xdr:cNvPr id="4797" name="Picture 64315"/>
        <xdr:cNvPicPr>
          <a:picLocks noChangeAspect="1" noChangeArrowheads="1"/>
        </xdr:cNvPicPr>
      </xdr:nvPicPr>
      <xdr:blipFill>
        <a:blip r:embed="rId1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730250</xdr:rowOff>
    </xdr:to>
    <xdr:pic>
      <xdr:nvPicPr>
        <xdr:cNvPr id="4798"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8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799"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717550</xdr:colOff>
      <xdr:row>42</xdr:row>
      <xdr:rowOff>654050</xdr:rowOff>
    </xdr:to>
    <xdr:pic>
      <xdr:nvPicPr>
        <xdr:cNvPr id="4800"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889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698500</xdr:colOff>
      <xdr:row>42</xdr:row>
      <xdr:rowOff>654050</xdr:rowOff>
    </xdr:to>
    <xdr:pic>
      <xdr:nvPicPr>
        <xdr:cNvPr id="4801" name="Picture 1027"/>
        <xdr:cNvPicPr>
          <a:picLocks noChangeAspect="1" noChangeArrowheads="1"/>
        </xdr:cNvPicPr>
      </xdr:nvPicPr>
      <xdr:blipFill>
        <a:blip r:embed="rId1">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6985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8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49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41</xdr:row>
      <xdr:rowOff>0</xdr:rowOff>
    </xdr:from>
    <xdr:to>
      <xdr:col>1</xdr:col>
      <xdr:colOff>679450</xdr:colOff>
      <xdr:row>41</xdr:row>
      <xdr:rowOff>25400</xdr:rowOff>
    </xdr:to>
    <xdr:pic>
      <xdr:nvPicPr>
        <xdr:cNvPr id="4994"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33381950"/>
          <a:ext cx="508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628650</xdr:colOff>
      <xdr:row>41</xdr:row>
      <xdr:rowOff>0</xdr:rowOff>
    </xdr:from>
    <xdr:to>
      <xdr:col>1</xdr:col>
      <xdr:colOff>679450</xdr:colOff>
      <xdr:row>41</xdr:row>
      <xdr:rowOff>25400</xdr:rowOff>
    </xdr:to>
    <xdr:pic>
      <xdr:nvPicPr>
        <xdr:cNvPr id="4995" name="Picture 94"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1314450" y="33381950"/>
          <a:ext cx="508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76200</xdr:rowOff>
    </xdr:to>
    <xdr:pic>
      <xdr:nvPicPr>
        <xdr:cNvPr id="4996"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76200</xdr:rowOff>
    </xdr:to>
    <xdr:pic>
      <xdr:nvPicPr>
        <xdr:cNvPr id="4997"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76200</xdr:rowOff>
    </xdr:to>
    <xdr:pic>
      <xdr:nvPicPr>
        <xdr:cNvPr id="4998" name="Picture 64291"/>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76200</xdr:rowOff>
    </xdr:to>
    <xdr:pic>
      <xdr:nvPicPr>
        <xdr:cNvPr id="4999" name="Picture 64292"/>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00" name="Picture 64310"/>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01" name="Picture 64311"/>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02" name="Picture 64312"/>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03" name="Picture 64313"/>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04" name="Picture 64314"/>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05" name="Picture 64315"/>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76200</xdr:rowOff>
    </xdr:to>
    <xdr:pic>
      <xdr:nvPicPr>
        <xdr:cNvPr id="5006"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76200</xdr:rowOff>
    </xdr:to>
    <xdr:pic>
      <xdr:nvPicPr>
        <xdr:cNvPr id="5007"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76200</xdr:rowOff>
    </xdr:to>
    <xdr:pic>
      <xdr:nvPicPr>
        <xdr:cNvPr id="5008" name="Picture 64291"/>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76200</xdr:rowOff>
    </xdr:to>
    <xdr:pic>
      <xdr:nvPicPr>
        <xdr:cNvPr id="5009" name="Picture 64292"/>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10" name="Picture 64310"/>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11" name="Picture 64311"/>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12" name="Picture 64312"/>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13" name="Picture 64313"/>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14" name="Picture 64314"/>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31750</xdr:rowOff>
    </xdr:to>
    <xdr:pic>
      <xdr:nvPicPr>
        <xdr:cNvPr id="5015" name="Picture 64315"/>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82550</xdr:rowOff>
    </xdr:to>
    <xdr:pic>
      <xdr:nvPicPr>
        <xdr:cNvPr id="5016" name="Picture 1027"/>
        <xdr:cNvPicPr>
          <a:picLocks noChangeAspect="1" noChangeArrowheads="1"/>
        </xdr:cNvPicPr>
      </xdr:nvPicPr>
      <xdr:blipFill>
        <a:blip r:embed="rId5"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41</xdr:row>
      <xdr:rowOff>0</xdr:rowOff>
    </xdr:from>
    <xdr:to>
      <xdr:col>2</xdr:col>
      <xdr:colOff>641350</xdr:colOff>
      <xdr:row>41</xdr:row>
      <xdr:rowOff>82550</xdr:rowOff>
    </xdr:to>
    <xdr:pic>
      <xdr:nvPicPr>
        <xdr:cNvPr id="5017" name="Picture 1027"/>
        <xdr:cNvPicPr>
          <a:picLocks noChangeAspect="1" noChangeArrowheads="1"/>
        </xdr:cNvPicPr>
      </xdr:nvPicPr>
      <xdr:blipFill>
        <a:blip r:embed="rId5"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33381950"/>
          <a:ext cx="127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82550</xdr:rowOff>
    </xdr:to>
    <xdr:pic>
      <xdr:nvPicPr>
        <xdr:cNvPr id="5018" name="Picture 64291"/>
        <xdr:cNvPicPr>
          <a:picLocks noChangeAspect="1" noChangeArrowheads="1"/>
        </xdr:cNvPicPr>
      </xdr:nvPicPr>
      <xdr:blipFill>
        <a:blip r:embed="rId6"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590550</xdr:colOff>
      <xdr:row>41</xdr:row>
      <xdr:rowOff>82550</xdr:rowOff>
    </xdr:to>
    <xdr:pic>
      <xdr:nvPicPr>
        <xdr:cNvPr id="5019" name="Picture 64292"/>
        <xdr:cNvPicPr>
          <a:picLocks noChangeAspect="1" noChangeArrowheads="1"/>
        </xdr:cNvPicPr>
      </xdr:nvPicPr>
      <xdr:blipFill>
        <a:blip r:embed="rId6"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381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25400</xdr:rowOff>
    </xdr:to>
    <xdr:pic>
      <xdr:nvPicPr>
        <xdr:cNvPr id="5020" name="Picture 64310"/>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25400</xdr:rowOff>
    </xdr:to>
    <xdr:pic>
      <xdr:nvPicPr>
        <xdr:cNvPr id="5021" name="Picture 64311"/>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25400</xdr:rowOff>
    </xdr:to>
    <xdr:pic>
      <xdr:nvPicPr>
        <xdr:cNvPr id="5022" name="Picture 64312"/>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25400</xdr:rowOff>
    </xdr:to>
    <xdr:pic>
      <xdr:nvPicPr>
        <xdr:cNvPr id="5023" name="Picture 64313"/>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25400</xdr:rowOff>
    </xdr:to>
    <xdr:pic>
      <xdr:nvPicPr>
        <xdr:cNvPr id="5024" name="Picture 64314"/>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41</xdr:row>
      <xdr:rowOff>0</xdr:rowOff>
    </xdr:from>
    <xdr:to>
      <xdr:col>2</xdr:col>
      <xdr:colOff>596900</xdr:colOff>
      <xdr:row>41</xdr:row>
      <xdr:rowOff>25400</xdr:rowOff>
    </xdr:to>
    <xdr:pic>
      <xdr:nvPicPr>
        <xdr:cNvPr id="5025" name="Picture 64315"/>
        <xdr:cNvPicPr>
          <a:picLocks noChangeAspect="1" noChangeArrowheads="1"/>
        </xdr:cNvPicPr>
      </xdr:nvPicPr>
      <xdr:blipFill>
        <a:blip r:embed="rId7"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333819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0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1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2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3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4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5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419100</xdr:rowOff>
    </xdr:to>
    <xdr:pic>
      <xdr:nvPicPr>
        <xdr:cNvPr id="56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6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7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8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8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8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8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8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8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8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8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8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9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9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9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9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9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9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9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9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9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599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0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0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0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0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0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0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0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0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0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0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1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1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1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1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1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1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1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1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1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1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2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2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2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2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2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2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2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2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2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2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3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3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3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3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3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3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3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3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3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3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4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4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4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4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4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4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4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4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4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4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5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5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5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5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5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5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5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5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5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5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6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6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6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6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6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6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6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6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6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6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7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7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72"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73"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74"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75"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76"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77"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78"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79"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80" name="Picture 1026"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41</xdr:row>
      <xdr:rowOff>0</xdr:rowOff>
    </xdr:from>
    <xdr:to>
      <xdr:col>2</xdr:col>
      <xdr:colOff>12700</xdr:colOff>
      <xdr:row>41</xdr:row>
      <xdr:rowOff>425450</xdr:rowOff>
    </xdr:to>
    <xdr:pic>
      <xdr:nvPicPr>
        <xdr:cNvPr id="6081" name="Picture 1027" descr="clip_image240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457575" y="33381950"/>
          <a:ext cx="1270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082" name="Picture 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083" name="Picture 8"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084" name="Picture 9"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085" name="Picture 10"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38100</xdr:rowOff>
    </xdr:to>
    <xdr:pic>
      <xdr:nvPicPr>
        <xdr:cNvPr id="6086" name="Picture 11"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33381950"/>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304800</xdr:colOff>
      <xdr:row>41</xdr:row>
      <xdr:rowOff>69850</xdr:rowOff>
    </xdr:to>
    <xdr:pic>
      <xdr:nvPicPr>
        <xdr:cNvPr id="6087"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33381950"/>
          <a:ext cx="508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298450</xdr:colOff>
      <xdr:row>41</xdr:row>
      <xdr:rowOff>25400</xdr:rowOff>
    </xdr:to>
    <xdr:pic>
      <xdr:nvPicPr>
        <xdr:cNvPr id="6088" name="Picture 16" descr="xl/media/OImage1717241530.png"/>
        <xdr:cNvPicPr>
          <a:picLocks noChangeArrowheads="1"/>
        </xdr:cNvPicPr>
      </xdr:nvPicPr>
      <xdr:blipFill>
        <a:blip r:embed="rId7" cstate="print">
          <a:extLst>
            <a:ext uri="{28A0092B-C50C-407E-A947-70E740481C1C}">
              <a14:useLocalDpi xmlns:a14="http://schemas.microsoft.com/office/drawing/2010/main" val="0"/>
            </a:ext>
          </a:extLst>
        </a:blip>
        <a:srcRect/>
        <a:stretch>
          <a:fillRect/>
        </a:stretch>
      </xdr:blipFill>
      <xdr:spPr>
        <a:xfrm>
          <a:off x="3711575" y="333819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089" name="Picture 1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090" name="Picture 18"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091" name="Picture 19"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092" name="Picture 20"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093" name="Picture 21"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094" name="Picture 22"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38100</xdr:rowOff>
    </xdr:to>
    <xdr:pic>
      <xdr:nvPicPr>
        <xdr:cNvPr id="6095" name="Picture 23"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33381950"/>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096" name="Picture 61"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097" name="Picture 62"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098" name="Picture 63"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25400</xdr:rowOff>
    </xdr:to>
    <xdr:pic>
      <xdr:nvPicPr>
        <xdr:cNvPr id="6099" name="Picture 65"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25400</xdr:rowOff>
    </xdr:to>
    <xdr:pic>
      <xdr:nvPicPr>
        <xdr:cNvPr id="6100" name="Picture 66"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101" name="Picture 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102" name="Picture 8"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103" name="Picture 9"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104" name="Picture 10"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38100</xdr:rowOff>
    </xdr:to>
    <xdr:pic>
      <xdr:nvPicPr>
        <xdr:cNvPr id="6105" name="Picture 11"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33381950"/>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304800</xdr:colOff>
      <xdr:row>41</xdr:row>
      <xdr:rowOff>69850</xdr:rowOff>
    </xdr:to>
    <xdr:pic>
      <xdr:nvPicPr>
        <xdr:cNvPr id="6106" name="Picture 15" descr="xl/media/OImage1717241530.png"/>
        <xdr:cNvPicPr>
          <a:picLocks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11575" y="33381950"/>
          <a:ext cx="508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298450</xdr:colOff>
      <xdr:row>41</xdr:row>
      <xdr:rowOff>25400</xdr:rowOff>
    </xdr:to>
    <xdr:pic>
      <xdr:nvPicPr>
        <xdr:cNvPr id="6107" name="Picture 16" descr="xl/media/OImage1717241530.png"/>
        <xdr:cNvPicPr>
          <a:picLocks noChangeArrowheads="1"/>
        </xdr:cNvPicPr>
      </xdr:nvPicPr>
      <xdr:blipFill>
        <a:blip r:embed="rId7" cstate="print">
          <a:extLst>
            <a:ext uri="{28A0092B-C50C-407E-A947-70E740481C1C}">
              <a14:useLocalDpi xmlns:a14="http://schemas.microsoft.com/office/drawing/2010/main" val="0"/>
            </a:ext>
          </a:extLst>
        </a:blip>
        <a:srcRect/>
        <a:stretch>
          <a:fillRect/>
        </a:stretch>
      </xdr:blipFill>
      <xdr:spPr>
        <a:xfrm>
          <a:off x="3711575" y="33381950"/>
          <a:ext cx="4445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108" name="Picture 17"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109" name="Picture 18"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110" name="Picture 19"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111" name="Picture 20"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112" name="Picture 21"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25400</xdr:rowOff>
    </xdr:to>
    <xdr:pic>
      <xdr:nvPicPr>
        <xdr:cNvPr id="6113" name="Picture 22"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7115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266700</xdr:colOff>
      <xdr:row>41</xdr:row>
      <xdr:rowOff>38100</xdr:rowOff>
    </xdr:to>
    <xdr:pic>
      <xdr:nvPicPr>
        <xdr:cNvPr id="6114" name="Picture 23" descr="xl/media/OImage1717241530.png"/>
        <xdr:cNvPicPr>
          <a:picLocks noChangeArrowheads="1"/>
        </xdr:cNvPicPr>
      </xdr:nvPicPr>
      <xdr:blipFill>
        <a:blip r:embed="rId10" cstate="print">
          <a:extLst>
            <a:ext uri="{28A0092B-C50C-407E-A947-70E740481C1C}">
              <a14:useLocalDpi xmlns:a14="http://schemas.microsoft.com/office/drawing/2010/main" val="0"/>
            </a:ext>
          </a:extLst>
        </a:blip>
        <a:srcRect/>
        <a:stretch>
          <a:fillRect/>
        </a:stretch>
      </xdr:blipFill>
      <xdr:spPr>
        <a:xfrm>
          <a:off x="3711575" y="33381950"/>
          <a:ext cx="127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115" name="Picture 61"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116" name="Picture 62"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254000</xdr:colOff>
      <xdr:row>41</xdr:row>
      <xdr:rowOff>0</xdr:rowOff>
    </xdr:from>
    <xdr:to>
      <xdr:col>2</xdr:col>
      <xdr:colOff>279400</xdr:colOff>
      <xdr:row>41</xdr:row>
      <xdr:rowOff>25400</xdr:rowOff>
    </xdr:to>
    <xdr:pic>
      <xdr:nvPicPr>
        <xdr:cNvPr id="6117" name="Picture 63" descr="xl/media/OImage1717241530.png"/>
        <xdr:cNvPicPr>
          <a:picLocks noChangeArrowheads="1"/>
        </xdr:cNvPicPr>
      </xdr:nvPicPr>
      <xdr:blipFill>
        <a:blip r:embed="rId9" cstate="print">
          <a:extLst>
            <a:ext uri="{28A0092B-C50C-407E-A947-70E740481C1C}">
              <a14:useLocalDpi xmlns:a14="http://schemas.microsoft.com/office/drawing/2010/main" val="0"/>
            </a:ext>
          </a:extLst>
        </a:blip>
        <a:srcRect/>
        <a:stretch>
          <a:fillRect/>
        </a:stretch>
      </xdr:blipFill>
      <xdr:spPr>
        <a:xfrm>
          <a:off x="3711575" y="33381950"/>
          <a:ext cx="254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25400</xdr:rowOff>
    </xdr:to>
    <xdr:pic>
      <xdr:nvPicPr>
        <xdr:cNvPr id="6118" name="Picture 65"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63500</xdr:colOff>
      <xdr:row>41</xdr:row>
      <xdr:rowOff>0</xdr:rowOff>
    </xdr:from>
    <xdr:to>
      <xdr:col>2</xdr:col>
      <xdr:colOff>76200</xdr:colOff>
      <xdr:row>41</xdr:row>
      <xdr:rowOff>25400</xdr:rowOff>
    </xdr:to>
    <xdr:pic>
      <xdr:nvPicPr>
        <xdr:cNvPr id="6119" name="Picture 66" descr="xl/media/OImage1717241530.png"/>
        <xdr:cNvPicPr>
          <a:picLocks noChangeArrowheads="1"/>
        </xdr:cNvPicPr>
      </xdr:nvPicPr>
      <xdr:blipFill>
        <a:blip r:embed="rId8" cstate="print">
          <a:extLst>
            <a:ext uri="{28A0092B-C50C-407E-A947-70E740481C1C}">
              <a14:useLocalDpi xmlns:a14="http://schemas.microsoft.com/office/drawing/2010/main" val="0"/>
            </a:ext>
          </a:extLst>
        </a:blip>
        <a:srcRect/>
        <a:stretch>
          <a:fillRect/>
        </a:stretch>
      </xdr:blipFill>
      <xdr:spPr>
        <a:xfrm>
          <a:off x="3521075" y="3338195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xdr:row>
      <xdr:rowOff>0</xdr:rowOff>
    </xdr:from>
    <xdr:to>
      <xdr:col>2</xdr:col>
      <xdr:colOff>641350</xdr:colOff>
      <xdr:row>7</xdr:row>
      <xdr:rowOff>76200</xdr:rowOff>
    </xdr:to>
    <xdr:pic>
      <xdr:nvPicPr>
        <xdr:cNvPr id="6120"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2889250"/>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628650</xdr:colOff>
      <xdr:row>7</xdr:row>
      <xdr:rowOff>0</xdr:rowOff>
    </xdr:from>
    <xdr:to>
      <xdr:col>2</xdr:col>
      <xdr:colOff>641350</xdr:colOff>
      <xdr:row>7</xdr:row>
      <xdr:rowOff>76200</xdr:rowOff>
    </xdr:to>
    <xdr:pic>
      <xdr:nvPicPr>
        <xdr:cNvPr id="6121" name="Picture 1027"/>
        <xdr:cNvPicPr>
          <a:picLocks noChangeAspect="1" noChangeArrowheads="1"/>
        </xdr:cNvPicPr>
      </xdr:nvPicPr>
      <xdr:blipFill>
        <a:blip r:embed="rId2"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86225" y="2889250"/>
          <a:ext cx="127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xdr:row>
      <xdr:rowOff>0</xdr:rowOff>
    </xdr:from>
    <xdr:to>
      <xdr:col>2</xdr:col>
      <xdr:colOff>590550</xdr:colOff>
      <xdr:row>7</xdr:row>
      <xdr:rowOff>76200</xdr:rowOff>
    </xdr:to>
    <xdr:pic>
      <xdr:nvPicPr>
        <xdr:cNvPr id="6122" name="Picture 64291"/>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2889250"/>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xdr:row>
      <xdr:rowOff>0</xdr:rowOff>
    </xdr:from>
    <xdr:to>
      <xdr:col>2</xdr:col>
      <xdr:colOff>590550</xdr:colOff>
      <xdr:row>7</xdr:row>
      <xdr:rowOff>76200</xdr:rowOff>
    </xdr:to>
    <xdr:pic>
      <xdr:nvPicPr>
        <xdr:cNvPr id="6123" name="Picture 64292"/>
        <xdr:cNvPicPr>
          <a:picLocks noChangeAspect="1" noChangeArrowheads="1"/>
        </xdr:cNvPicPr>
      </xdr:nvPicPr>
      <xdr:blipFill>
        <a:blip r:embed="rId3"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2889250"/>
          <a:ext cx="381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xdr:row>
      <xdr:rowOff>0</xdr:rowOff>
    </xdr:from>
    <xdr:to>
      <xdr:col>2</xdr:col>
      <xdr:colOff>596900</xdr:colOff>
      <xdr:row>7</xdr:row>
      <xdr:rowOff>31750</xdr:rowOff>
    </xdr:to>
    <xdr:pic>
      <xdr:nvPicPr>
        <xdr:cNvPr id="6124" name="Picture 64310"/>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28892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xdr:row>
      <xdr:rowOff>0</xdr:rowOff>
    </xdr:from>
    <xdr:to>
      <xdr:col>2</xdr:col>
      <xdr:colOff>596900</xdr:colOff>
      <xdr:row>7</xdr:row>
      <xdr:rowOff>31750</xdr:rowOff>
    </xdr:to>
    <xdr:pic>
      <xdr:nvPicPr>
        <xdr:cNvPr id="6125" name="Picture 64311"/>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28892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xdr:row>
      <xdr:rowOff>0</xdr:rowOff>
    </xdr:from>
    <xdr:to>
      <xdr:col>2</xdr:col>
      <xdr:colOff>596900</xdr:colOff>
      <xdr:row>7</xdr:row>
      <xdr:rowOff>31750</xdr:rowOff>
    </xdr:to>
    <xdr:pic>
      <xdr:nvPicPr>
        <xdr:cNvPr id="6126" name="Picture 64312"/>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28892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xdr:row>
      <xdr:rowOff>0</xdr:rowOff>
    </xdr:from>
    <xdr:to>
      <xdr:col>2</xdr:col>
      <xdr:colOff>596900</xdr:colOff>
      <xdr:row>7</xdr:row>
      <xdr:rowOff>31750</xdr:rowOff>
    </xdr:to>
    <xdr:pic>
      <xdr:nvPicPr>
        <xdr:cNvPr id="6127" name="Picture 64313"/>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28892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xdr:row>
      <xdr:rowOff>0</xdr:rowOff>
    </xdr:from>
    <xdr:to>
      <xdr:col>2</xdr:col>
      <xdr:colOff>596900</xdr:colOff>
      <xdr:row>7</xdr:row>
      <xdr:rowOff>31750</xdr:rowOff>
    </xdr:to>
    <xdr:pic>
      <xdr:nvPicPr>
        <xdr:cNvPr id="6128" name="Picture 64314"/>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28892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7</xdr:row>
      <xdr:rowOff>0</xdr:rowOff>
    </xdr:from>
    <xdr:to>
      <xdr:col>2</xdr:col>
      <xdr:colOff>596900</xdr:colOff>
      <xdr:row>7</xdr:row>
      <xdr:rowOff>31750</xdr:rowOff>
    </xdr:to>
    <xdr:pic>
      <xdr:nvPicPr>
        <xdr:cNvPr id="6129" name="Picture 64315"/>
        <xdr:cNvPicPr>
          <a:picLocks noChangeAspect="1" noChangeArrowheads="1"/>
        </xdr:cNvPicPr>
      </xdr:nvPicPr>
      <xdr:blipFill>
        <a:blip r:embed="rId4" cstate="print">
          <a:clrChange>
            <a:clrFrom>
              <a:srgbClr val="FCFCFC"/>
            </a:clrFrom>
            <a:clrTo>
              <a:srgbClr val="FCFCFC">
                <a:alpha val="0"/>
              </a:srgbClr>
            </a:clrTo>
          </a:clrChange>
          <a:extLst>
            <a:ext uri="{28A0092B-C50C-407E-A947-70E740481C1C}">
              <a14:useLocalDpi xmlns:a14="http://schemas.microsoft.com/office/drawing/2010/main" val="0"/>
            </a:ext>
          </a:extLst>
        </a:blip>
        <a:srcRect/>
        <a:stretch>
          <a:fillRect/>
        </a:stretch>
      </xdr:blipFill>
      <xdr:spPr>
        <a:xfrm>
          <a:off x="4010025" y="2889250"/>
          <a:ext cx="444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EW151"/>
  <sheetViews>
    <sheetView workbookViewId="0">
      <selection activeCell="M130" sqref="A1:M130"/>
    </sheetView>
  </sheetViews>
  <sheetFormatPr defaultColWidth="9" defaultRowHeight="13.5"/>
  <cols>
    <col min="1" max="1" width="9" style="88"/>
    <col min="2" max="2" width="36.375" style="89" customWidth="1"/>
    <col min="3" max="3" width="51.5" style="90" customWidth="1"/>
    <col min="4" max="4" width="14" style="91" customWidth="1"/>
    <col min="5" max="5" width="14.2666666666667" style="92" customWidth="1"/>
    <col min="6" max="6" width="11.4" style="93" customWidth="1"/>
    <col min="7" max="7" width="11.1833333333333" style="94" customWidth="1"/>
    <col min="8" max="11" width="9.725" style="94" customWidth="1"/>
    <col min="12" max="12" width="10" style="75" customWidth="1"/>
    <col min="13" max="13" width="14.125" style="75"/>
    <col min="14" max="16376" width="9" style="75" hidden="1" customWidth="1"/>
    <col min="16377" max="16377" width="14.125" style="75"/>
    <col min="16378" max="16384" width="9" style="75"/>
  </cols>
  <sheetData>
    <row r="1" s="75" customFormat="1" spans="1:12">
      <c r="A1" s="2" t="s">
        <v>0</v>
      </c>
      <c r="B1" s="3"/>
      <c r="C1" s="4"/>
      <c r="D1" s="2"/>
      <c r="E1" s="2"/>
      <c r="F1" s="5"/>
      <c r="G1" s="6"/>
      <c r="H1" s="6"/>
      <c r="I1" s="6"/>
      <c r="J1" s="6"/>
      <c r="K1" s="6"/>
      <c r="L1" s="2"/>
    </row>
    <row r="2" s="75" customFormat="1" spans="1:12">
      <c r="A2" s="2"/>
      <c r="B2" s="3"/>
      <c r="C2" s="4"/>
      <c r="D2" s="2"/>
      <c r="E2" s="2"/>
      <c r="F2" s="5"/>
      <c r="G2" s="6"/>
      <c r="H2" s="6"/>
      <c r="I2" s="6"/>
      <c r="J2" s="6"/>
      <c r="K2" s="6"/>
      <c r="L2" s="2"/>
    </row>
    <row r="3" s="75" customFormat="1" ht="26.25" spans="1:12">
      <c r="A3" s="7"/>
      <c r="B3" s="8"/>
      <c r="C3" s="9"/>
      <c r="D3" s="8"/>
      <c r="E3" s="7"/>
      <c r="F3" s="10"/>
      <c r="G3" s="11"/>
      <c r="H3" s="11"/>
      <c r="I3" s="11"/>
      <c r="J3" s="11"/>
      <c r="K3" s="11"/>
      <c r="L3" s="7"/>
    </row>
    <row r="4" s="76" customFormat="1" ht="49" customHeight="1" spans="1:12">
      <c r="A4" s="12" t="s">
        <v>1</v>
      </c>
      <c r="B4" s="12" t="s">
        <v>2</v>
      </c>
      <c r="C4" s="12" t="s">
        <v>3</v>
      </c>
      <c r="D4" s="12" t="s">
        <v>4</v>
      </c>
      <c r="E4" s="12" t="s">
        <v>5</v>
      </c>
      <c r="F4" s="13" t="s">
        <v>6</v>
      </c>
      <c r="G4" s="14" t="s">
        <v>7</v>
      </c>
      <c r="H4" s="15"/>
      <c r="I4" s="15"/>
      <c r="J4" s="15"/>
      <c r="K4" s="15"/>
      <c r="L4" s="12" t="s">
        <v>8</v>
      </c>
    </row>
    <row r="5" s="76" customFormat="1" ht="20" customHeight="1" spans="1:12">
      <c r="A5" s="16"/>
      <c r="B5" s="16"/>
      <c r="C5" s="16"/>
      <c r="D5" s="16"/>
      <c r="E5" s="16"/>
      <c r="F5" s="17"/>
      <c r="G5" s="18" t="s">
        <v>9</v>
      </c>
      <c r="H5" s="18" t="s">
        <v>10</v>
      </c>
      <c r="I5" s="77" t="s">
        <v>11</v>
      </c>
      <c r="J5" s="77" t="s">
        <v>12</v>
      </c>
      <c r="K5" s="77" t="s">
        <v>13</v>
      </c>
      <c r="L5" s="16"/>
    </row>
    <row r="6" s="76" customFormat="1" ht="62" customHeight="1" spans="1:12">
      <c r="A6" s="16"/>
      <c r="B6" s="16"/>
      <c r="C6" s="16"/>
      <c r="D6" s="16"/>
      <c r="E6" s="16"/>
      <c r="F6" s="17"/>
      <c r="G6" s="19"/>
      <c r="H6" s="19"/>
      <c r="I6" s="78"/>
      <c r="J6" s="78"/>
      <c r="K6" s="78"/>
      <c r="L6" s="16"/>
    </row>
    <row r="7" s="76" customFormat="1" ht="43" customHeight="1" spans="1:12">
      <c r="A7" s="16"/>
      <c r="B7" s="12" t="s">
        <v>14</v>
      </c>
      <c r="C7" s="95"/>
      <c r="D7" s="16"/>
      <c r="E7" s="16"/>
      <c r="F7" s="17">
        <f t="shared" ref="F7:K7" si="0">F8+F76+F130</f>
        <v>37418</v>
      </c>
      <c r="G7" s="17">
        <f t="shared" si="0"/>
        <v>16207</v>
      </c>
      <c r="H7" s="17">
        <f t="shared" si="0"/>
        <v>7381</v>
      </c>
      <c r="I7" s="17">
        <f t="shared" si="0"/>
        <v>8000</v>
      </c>
      <c r="J7" s="17">
        <f t="shared" si="0"/>
        <v>4980</v>
      </c>
      <c r="K7" s="17">
        <f t="shared" si="0"/>
        <v>850</v>
      </c>
      <c r="L7" s="25"/>
    </row>
    <row r="8" s="76" customFormat="1" ht="43" customHeight="1" spans="1:16377">
      <c r="A8" s="96" t="s">
        <v>15</v>
      </c>
      <c r="B8" s="97" t="s">
        <v>16</v>
      </c>
      <c r="C8" s="98"/>
      <c r="D8" s="25"/>
      <c r="E8" s="26"/>
      <c r="F8" s="27">
        <f t="shared" ref="F8:K8" si="1">SUM(F9:F75)</f>
        <v>19228.753168</v>
      </c>
      <c r="G8" s="27">
        <f t="shared" si="1"/>
        <v>10347.503444</v>
      </c>
      <c r="H8" s="27">
        <f t="shared" si="1"/>
        <v>3859.465297</v>
      </c>
      <c r="I8" s="27">
        <f t="shared" si="1"/>
        <v>0</v>
      </c>
      <c r="J8" s="27">
        <f t="shared" si="1"/>
        <v>4466.784427</v>
      </c>
      <c r="K8" s="27">
        <f t="shared" si="1"/>
        <v>555</v>
      </c>
      <c r="L8" s="25"/>
      <c r="M8" s="79"/>
      <c r="XEW8" s="79"/>
    </row>
    <row r="9" s="76" customFormat="1" ht="108" hidden="1" customHeight="1" spans="1:12">
      <c r="A9" s="96">
        <v>1</v>
      </c>
      <c r="B9" s="43" t="s">
        <v>17</v>
      </c>
      <c r="C9" s="99" t="s">
        <v>18</v>
      </c>
      <c r="D9" s="100" t="s">
        <v>19</v>
      </c>
      <c r="E9" s="100" t="s">
        <v>20</v>
      </c>
      <c r="F9" s="27">
        <f>G9+H9+I9+J9+K9</f>
        <v>133.219539</v>
      </c>
      <c r="G9" s="38">
        <v>133.219539</v>
      </c>
      <c r="H9" s="34"/>
      <c r="I9" s="34"/>
      <c r="J9" s="34"/>
      <c r="K9" s="34"/>
      <c r="L9" s="25"/>
    </row>
    <row r="10" s="76" customFormat="1" ht="57" hidden="1" customHeight="1" spans="1:12">
      <c r="A10" s="96">
        <v>2</v>
      </c>
      <c r="B10" s="43" t="s">
        <v>21</v>
      </c>
      <c r="C10" s="101" t="s">
        <v>22</v>
      </c>
      <c r="D10" s="100" t="s">
        <v>19</v>
      </c>
      <c r="E10" s="100" t="s">
        <v>20</v>
      </c>
      <c r="F10" s="27">
        <f t="shared" ref="F10:F41" si="2">G10+H10+I10+J10+K10</f>
        <v>585.928962</v>
      </c>
      <c r="G10" s="38">
        <v>585.928962</v>
      </c>
      <c r="H10" s="34"/>
      <c r="I10" s="34"/>
      <c r="J10" s="34"/>
      <c r="K10" s="34"/>
      <c r="L10" s="25"/>
    </row>
    <row r="11" s="76" customFormat="1" ht="57" hidden="1" customHeight="1" spans="1:12">
      <c r="A11" s="96">
        <v>3</v>
      </c>
      <c r="B11" s="43" t="s">
        <v>23</v>
      </c>
      <c r="C11" s="101" t="s">
        <v>24</v>
      </c>
      <c r="D11" s="100" t="s">
        <v>19</v>
      </c>
      <c r="E11" s="100" t="s">
        <v>20</v>
      </c>
      <c r="F11" s="27">
        <f t="shared" si="2"/>
        <v>43.0167</v>
      </c>
      <c r="G11" s="38">
        <f>42.3167+0.7</f>
        <v>43.0167</v>
      </c>
      <c r="H11" s="34"/>
      <c r="I11" s="34"/>
      <c r="J11" s="34"/>
      <c r="K11" s="34"/>
      <c r="L11" s="25"/>
    </row>
    <row r="12" s="76" customFormat="1" ht="75" customHeight="1" spans="1:12">
      <c r="A12" s="96">
        <v>4</v>
      </c>
      <c r="B12" s="43" t="s">
        <v>25</v>
      </c>
      <c r="C12" s="101" t="s">
        <v>26</v>
      </c>
      <c r="D12" s="100" t="s">
        <v>19</v>
      </c>
      <c r="E12" s="100" t="s">
        <v>27</v>
      </c>
      <c r="F12" s="27">
        <f t="shared" si="2"/>
        <v>1285.92608</v>
      </c>
      <c r="G12" s="38">
        <v>1285.92608</v>
      </c>
      <c r="H12" s="34"/>
      <c r="I12" s="34"/>
      <c r="J12" s="34"/>
      <c r="K12" s="34"/>
      <c r="L12" s="25"/>
    </row>
    <row r="13" s="76" customFormat="1" ht="75" customHeight="1" spans="1:12">
      <c r="A13" s="96">
        <v>5</v>
      </c>
      <c r="B13" s="43" t="s">
        <v>28</v>
      </c>
      <c r="C13" s="101" t="s">
        <v>29</v>
      </c>
      <c r="D13" s="100" t="s">
        <v>19</v>
      </c>
      <c r="E13" s="100" t="s">
        <v>27</v>
      </c>
      <c r="F13" s="27">
        <f t="shared" si="2"/>
        <v>180.6</v>
      </c>
      <c r="G13" s="38">
        <v>71.5</v>
      </c>
      <c r="H13" s="38">
        <v>109.1</v>
      </c>
      <c r="I13" s="34"/>
      <c r="J13" s="34"/>
      <c r="K13" s="34"/>
      <c r="L13" s="25"/>
    </row>
    <row r="14" s="76" customFormat="1" ht="75" customHeight="1" spans="1:12">
      <c r="A14" s="96">
        <v>6</v>
      </c>
      <c r="B14" s="43" t="s">
        <v>30</v>
      </c>
      <c r="C14" s="101" t="s">
        <v>31</v>
      </c>
      <c r="D14" s="100" t="s">
        <v>19</v>
      </c>
      <c r="E14" s="100" t="s">
        <v>27</v>
      </c>
      <c r="F14" s="27">
        <f t="shared" si="2"/>
        <v>69.229</v>
      </c>
      <c r="G14" s="38"/>
      <c r="H14" s="38">
        <v>69.229</v>
      </c>
      <c r="I14" s="34"/>
      <c r="J14" s="34"/>
      <c r="K14" s="34"/>
      <c r="L14" s="25"/>
    </row>
    <row r="15" s="76" customFormat="1" ht="92" hidden="1" customHeight="1" spans="1:12">
      <c r="A15" s="96">
        <v>7</v>
      </c>
      <c r="B15" s="102" t="s">
        <v>32</v>
      </c>
      <c r="C15" s="101" t="s">
        <v>33</v>
      </c>
      <c r="D15" s="100" t="s">
        <v>34</v>
      </c>
      <c r="E15" s="100" t="s">
        <v>35</v>
      </c>
      <c r="F15" s="27">
        <f t="shared" si="2"/>
        <v>4048.68514</v>
      </c>
      <c r="G15" s="38">
        <v>620</v>
      </c>
      <c r="H15" s="38">
        <v>1516</v>
      </c>
      <c r="I15" s="34"/>
      <c r="J15" s="38">
        <v>1912.68514</v>
      </c>
      <c r="K15" s="34"/>
      <c r="L15" s="25"/>
    </row>
    <row r="16" s="76" customFormat="1" ht="84" hidden="1" customHeight="1" spans="1:12">
      <c r="A16" s="96">
        <v>8</v>
      </c>
      <c r="B16" s="102" t="s">
        <v>36</v>
      </c>
      <c r="C16" s="101" t="s">
        <v>37</v>
      </c>
      <c r="D16" s="100" t="s">
        <v>38</v>
      </c>
      <c r="E16" s="100" t="s">
        <v>39</v>
      </c>
      <c r="F16" s="27">
        <f t="shared" si="2"/>
        <v>1322.246375</v>
      </c>
      <c r="G16" s="38">
        <f>1800-477.753625</f>
        <v>1322.246375</v>
      </c>
      <c r="H16" s="34"/>
      <c r="I16" s="34"/>
      <c r="J16" s="34"/>
      <c r="K16" s="34"/>
      <c r="L16" s="25"/>
    </row>
    <row r="17" s="76" customFormat="1" ht="68" hidden="1" customHeight="1" spans="1:12">
      <c r="A17" s="96">
        <v>9</v>
      </c>
      <c r="B17" s="102" t="s">
        <v>40</v>
      </c>
      <c r="C17" s="101" t="s">
        <v>41</v>
      </c>
      <c r="D17" s="100" t="s">
        <v>38</v>
      </c>
      <c r="E17" s="100" t="s">
        <v>39</v>
      </c>
      <c r="F17" s="27">
        <f t="shared" si="2"/>
        <v>180</v>
      </c>
      <c r="G17" s="38"/>
      <c r="H17" s="38">
        <v>180</v>
      </c>
      <c r="I17" s="34"/>
      <c r="J17" s="34"/>
      <c r="K17" s="34"/>
      <c r="L17" s="25"/>
    </row>
    <row r="18" s="76" customFormat="1" ht="43" hidden="1" customHeight="1" spans="1:12">
      <c r="A18" s="96">
        <v>10</v>
      </c>
      <c r="B18" s="102" t="s">
        <v>42</v>
      </c>
      <c r="C18" s="101" t="s">
        <v>43</v>
      </c>
      <c r="D18" s="100" t="s">
        <v>38</v>
      </c>
      <c r="E18" s="100" t="s">
        <v>44</v>
      </c>
      <c r="F18" s="27">
        <f t="shared" si="2"/>
        <v>165.7</v>
      </c>
      <c r="G18" s="38">
        <v>165.7</v>
      </c>
      <c r="H18" s="34"/>
      <c r="I18" s="34"/>
      <c r="J18" s="34"/>
      <c r="K18" s="34"/>
      <c r="L18" s="25"/>
    </row>
    <row r="19" s="75" customFormat="1" ht="54" hidden="1" customHeight="1" spans="1:12">
      <c r="A19" s="96">
        <v>11</v>
      </c>
      <c r="B19" s="58" t="s">
        <v>45</v>
      </c>
      <c r="C19" s="103" t="s">
        <v>46</v>
      </c>
      <c r="D19" s="58" t="s">
        <v>47</v>
      </c>
      <c r="E19" s="64" t="s">
        <v>38</v>
      </c>
      <c r="F19" s="27">
        <f t="shared" si="2"/>
        <v>61.5272</v>
      </c>
      <c r="G19" s="60">
        <f>70-8.4728</f>
        <v>61.5272</v>
      </c>
      <c r="H19" s="61"/>
      <c r="I19" s="61"/>
      <c r="J19" s="61"/>
      <c r="K19" s="61"/>
      <c r="L19" s="25"/>
    </row>
    <row r="20" s="75" customFormat="1" ht="54" hidden="1" customHeight="1" spans="1:12">
      <c r="A20" s="96">
        <v>12</v>
      </c>
      <c r="B20" s="58" t="s">
        <v>48</v>
      </c>
      <c r="C20" s="103" t="s">
        <v>49</v>
      </c>
      <c r="D20" s="104" t="s">
        <v>50</v>
      </c>
      <c r="E20" s="72" t="s">
        <v>38</v>
      </c>
      <c r="F20" s="27">
        <f t="shared" si="2"/>
        <v>19.9652</v>
      </c>
      <c r="G20" s="60">
        <v>19.9652</v>
      </c>
      <c r="H20" s="61"/>
      <c r="I20" s="61"/>
      <c r="J20" s="61"/>
      <c r="K20" s="61"/>
      <c r="L20" s="25"/>
    </row>
    <row r="21" s="75" customFormat="1" ht="54" hidden="1" customHeight="1" spans="1:12">
      <c r="A21" s="96">
        <v>13</v>
      </c>
      <c r="B21" s="58" t="s">
        <v>51</v>
      </c>
      <c r="C21" s="103" t="s">
        <v>52</v>
      </c>
      <c r="D21" s="58" t="s">
        <v>53</v>
      </c>
      <c r="E21" s="64" t="s">
        <v>54</v>
      </c>
      <c r="F21" s="27">
        <f t="shared" si="2"/>
        <v>65.959967</v>
      </c>
      <c r="G21" s="60">
        <v>65.959967</v>
      </c>
      <c r="H21" s="61"/>
      <c r="I21" s="61"/>
      <c r="J21" s="61"/>
      <c r="K21" s="61"/>
      <c r="L21" s="25"/>
    </row>
    <row r="22" s="75" customFormat="1" ht="54" hidden="1" customHeight="1" spans="1:12">
      <c r="A22" s="96">
        <v>14</v>
      </c>
      <c r="B22" s="58" t="s">
        <v>55</v>
      </c>
      <c r="C22" s="103" t="s">
        <v>56</v>
      </c>
      <c r="D22" s="58" t="s">
        <v>57</v>
      </c>
      <c r="E22" s="64" t="s">
        <v>58</v>
      </c>
      <c r="F22" s="27">
        <f t="shared" si="2"/>
        <v>91.193181</v>
      </c>
      <c r="G22" s="60">
        <f>100-8.806819</f>
        <v>91.193181</v>
      </c>
      <c r="H22" s="61"/>
      <c r="I22" s="61"/>
      <c r="J22" s="61"/>
      <c r="K22" s="61"/>
      <c r="L22" s="25"/>
    </row>
    <row r="23" s="75" customFormat="1" ht="54" customHeight="1" spans="1:12">
      <c r="A23" s="96">
        <v>15</v>
      </c>
      <c r="B23" s="58" t="s">
        <v>59</v>
      </c>
      <c r="C23" s="103" t="s">
        <v>60</v>
      </c>
      <c r="D23" s="104" t="s">
        <v>61</v>
      </c>
      <c r="E23" s="72" t="s">
        <v>62</v>
      </c>
      <c r="F23" s="27">
        <f t="shared" si="2"/>
        <v>100</v>
      </c>
      <c r="G23" s="60">
        <v>40</v>
      </c>
      <c r="H23" s="61"/>
      <c r="I23" s="61"/>
      <c r="J23" s="61"/>
      <c r="K23" s="61">
        <v>60</v>
      </c>
      <c r="L23" s="25"/>
    </row>
    <row r="24" s="75" customFormat="1" ht="54" hidden="1" customHeight="1" spans="1:12">
      <c r="A24" s="96">
        <v>16</v>
      </c>
      <c r="B24" s="58" t="s">
        <v>63</v>
      </c>
      <c r="C24" s="103" t="s">
        <v>64</v>
      </c>
      <c r="D24" s="58" t="s">
        <v>65</v>
      </c>
      <c r="E24" s="72" t="s">
        <v>66</v>
      </c>
      <c r="F24" s="27">
        <f t="shared" si="2"/>
        <v>25</v>
      </c>
      <c r="G24" s="60">
        <v>25</v>
      </c>
      <c r="H24" s="61"/>
      <c r="I24" s="61"/>
      <c r="J24" s="61"/>
      <c r="K24" s="61"/>
      <c r="L24" s="25"/>
    </row>
    <row r="25" s="75" customFormat="1" ht="69" hidden="1" customHeight="1" spans="1:13">
      <c r="A25" s="96">
        <v>17</v>
      </c>
      <c r="B25" s="58" t="s">
        <v>67</v>
      </c>
      <c r="C25" s="105" t="s">
        <v>68</v>
      </c>
      <c r="D25" s="104" t="s">
        <v>69</v>
      </c>
      <c r="E25" s="72" t="s">
        <v>38</v>
      </c>
      <c r="F25" s="27">
        <f t="shared" si="2"/>
        <v>99.98712</v>
      </c>
      <c r="G25" s="60">
        <v>70</v>
      </c>
      <c r="H25" s="61">
        <v>29.98712</v>
      </c>
      <c r="I25" s="61"/>
      <c r="J25" s="61"/>
      <c r="K25" s="61"/>
      <c r="L25" s="25"/>
      <c r="M25" s="76"/>
    </row>
    <row r="26" s="75" customFormat="1" ht="63" hidden="1" customHeight="1" spans="1:13">
      <c r="A26" s="96">
        <v>18</v>
      </c>
      <c r="B26" s="58" t="s">
        <v>70</v>
      </c>
      <c r="C26" s="103" t="s">
        <v>71</v>
      </c>
      <c r="D26" s="104" t="s">
        <v>72</v>
      </c>
      <c r="E26" s="72" t="s">
        <v>38</v>
      </c>
      <c r="F26" s="27">
        <f t="shared" si="2"/>
        <v>100</v>
      </c>
      <c r="G26" s="60">
        <v>70</v>
      </c>
      <c r="H26" s="61">
        <v>30</v>
      </c>
      <c r="I26" s="61"/>
      <c r="J26" s="61"/>
      <c r="K26" s="61"/>
      <c r="L26" s="25"/>
      <c r="M26" s="76"/>
    </row>
    <row r="27" s="75" customFormat="1" ht="84" hidden="1" customHeight="1" spans="1:13">
      <c r="A27" s="96">
        <v>19</v>
      </c>
      <c r="B27" s="58" t="s">
        <v>73</v>
      </c>
      <c r="C27" s="103" t="s">
        <v>74</v>
      </c>
      <c r="D27" s="104" t="s">
        <v>75</v>
      </c>
      <c r="E27" s="72" t="s">
        <v>38</v>
      </c>
      <c r="F27" s="27">
        <f t="shared" si="2"/>
        <v>100</v>
      </c>
      <c r="G27" s="60">
        <v>70</v>
      </c>
      <c r="H27" s="61">
        <v>30</v>
      </c>
      <c r="I27" s="61"/>
      <c r="J27" s="61"/>
      <c r="K27" s="61"/>
      <c r="L27" s="25"/>
      <c r="M27" s="76"/>
    </row>
    <row r="28" s="75" customFormat="1" ht="63" hidden="1" customHeight="1" spans="1:13">
      <c r="A28" s="96">
        <v>20</v>
      </c>
      <c r="B28" s="58" t="s">
        <v>76</v>
      </c>
      <c r="C28" s="103" t="s">
        <v>71</v>
      </c>
      <c r="D28" s="104" t="s">
        <v>77</v>
      </c>
      <c r="E28" s="72" t="s">
        <v>38</v>
      </c>
      <c r="F28" s="27">
        <f t="shared" si="2"/>
        <v>100</v>
      </c>
      <c r="G28" s="60">
        <v>70</v>
      </c>
      <c r="H28" s="61">
        <v>30</v>
      </c>
      <c r="I28" s="61"/>
      <c r="J28" s="61"/>
      <c r="K28" s="61"/>
      <c r="L28" s="25"/>
      <c r="M28" s="76"/>
    </row>
    <row r="29" s="75" customFormat="1" ht="90" hidden="1" customHeight="1" spans="1:13">
      <c r="A29" s="96">
        <v>21</v>
      </c>
      <c r="B29" s="58" t="s">
        <v>78</v>
      </c>
      <c r="C29" s="103" t="s">
        <v>79</v>
      </c>
      <c r="D29" s="104" t="s">
        <v>80</v>
      </c>
      <c r="E29" s="72" t="s">
        <v>38</v>
      </c>
      <c r="F29" s="27">
        <f t="shared" si="2"/>
        <v>99.9444</v>
      </c>
      <c r="G29" s="60">
        <f>70-0.0556</f>
        <v>69.9444</v>
      </c>
      <c r="H29" s="61">
        <v>30</v>
      </c>
      <c r="I29" s="61"/>
      <c r="J29" s="61"/>
      <c r="K29" s="61"/>
      <c r="L29" s="25"/>
      <c r="M29" s="76"/>
    </row>
    <row r="30" s="75" customFormat="1" ht="82" hidden="1" customHeight="1" spans="1:13">
      <c r="A30" s="96">
        <v>22</v>
      </c>
      <c r="B30" s="58" t="s">
        <v>81</v>
      </c>
      <c r="C30" s="103" t="s">
        <v>82</v>
      </c>
      <c r="D30" s="104" t="s">
        <v>83</v>
      </c>
      <c r="E30" s="72" t="s">
        <v>84</v>
      </c>
      <c r="F30" s="27">
        <f t="shared" si="2"/>
        <v>99.535676</v>
      </c>
      <c r="G30" s="60">
        <v>69.535676</v>
      </c>
      <c r="H30" s="61">
        <v>30</v>
      </c>
      <c r="I30" s="61"/>
      <c r="J30" s="61"/>
      <c r="K30" s="61"/>
      <c r="L30" s="25"/>
      <c r="M30" s="76"/>
    </row>
    <row r="31" s="75" customFormat="1" ht="94" hidden="1" customHeight="1" spans="1:13">
      <c r="A31" s="96">
        <v>23</v>
      </c>
      <c r="B31" s="58" t="s">
        <v>85</v>
      </c>
      <c r="C31" s="103" t="s">
        <v>86</v>
      </c>
      <c r="D31" s="104" t="s">
        <v>87</v>
      </c>
      <c r="E31" s="72" t="s">
        <v>88</v>
      </c>
      <c r="F31" s="27">
        <f t="shared" si="2"/>
        <v>99.9683</v>
      </c>
      <c r="G31" s="60">
        <f>70-0.0317</f>
        <v>69.9683</v>
      </c>
      <c r="H31" s="61">
        <v>30</v>
      </c>
      <c r="I31" s="61"/>
      <c r="J31" s="61"/>
      <c r="K31" s="61"/>
      <c r="L31" s="25"/>
      <c r="M31" s="76"/>
    </row>
    <row r="32" s="75" customFormat="1" ht="57" hidden="1" customHeight="1" spans="1:13">
      <c r="A32" s="96">
        <v>24</v>
      </c>
      <c r="B32" s="58" t="s">
        <v>89</v>
      </c>
      <c r="C32" s="103" t="s">
        <v>90</v>
      </c>
      <c r="D32" s="58" t="s">
        <v>91</v>
      </c>
      <c r="E32" s="72" t="s">
        <v>58</v>
      </c>
      <c r="F32" s="27">
        <f t="shared" si="2"/>
        <v>97.35</v>
      </c>
      <c r="G32" s="60">
        <v>70</v>
      </c>
      <c r="H32" s="61">
        <v>27.35</v>
      </c>
      <c r="I32" s="61"/>
      <c r="J32" s="61"/>
      <c r="K32" s="61"/>
      <c r="L32" s="25"/>
      <c r="M32" s="76"/>
    </row>
    <row r="33" s="75" customFormat="1" ht="123" customHeight="1" spans="1:13">
      <c r="A33" s="96">
        <v>25</v>
      </c>
      <c r="B33" s="58" t="s">
        <v>92</v>
      </c>
      <c r="C33" s="103" t="s">
        <v>93</v>
      </c>
      <c r="D33" s="104" t="s">
        <v>94</v>
      </c>
      <c r="E33" s="72" t="s">
        <v>62</v>
      </c>
      <c r="F33" s="27">
        <f t="shared" si="2"/>
        <v>99.417963</v>
      </c>
      <c r="G33" s="60">
        <v>70</v>
      </c>
      <c r="H33" s="61">
        <v>29.417963</v>
      </c>
      <c r="I33" s="61"/>
      <c r="J33" s="61"/>
      <c r="K33" s="61"/>
      <c r="L33" s="25"/>
      <c r="M33" s="76"/>
    </row>
    <row r="34" s="75" customFormat="1" ht="70" hidden="1" customHeight="1" spans="1:13">
      <c r="A34" s="96">
        <v>26</v>
      </c>
      <c r="B34" s="58" t="s">
        <v>95</v>
      </c>
      <c r="C34" s="103" t="s">
        <v>96</v>
      </c>
      <c r="D34" s="106" t="s">
        <v>97</v>
      </c>
      <c r="E34" s="104" t="s">
        <v>38</v>
      </c>
      <c r="F34" s="27">
        <f t="shared" si="2"/>
        <v>248.175443</v>
      </c>
      <c r="G34" s="61"/>
      <c r="H34" s="61">
        <v>248.175443</v>
      </c>
      <c r="I34" s="61"/>
      <c r="J34" s="61"/>
      <c r="K34" s="61"/>
      <c r="L34" s="25"/>
      <c r="M34" s="76"/>
    </row>
    <row r="35" s="75" customFormat="1" ht="70" hidden="1" customHeight="1" spans="1:12">
      <c r="A35" s="96">
        <v>27</v>
      </c>
      <c r="B35" s="58" t="s">
        <v>98</v>
      </c>
      <c r="C35" s="103" t="s">
        <v>99</v>
      </c>
      <c r="D35" s="62" t="s">
        <v>100</v>
      </c>
      <c r="E35" s="104" t="s">
        <v>54</v>
      </c>
      <c r="F35" s="27">
        <f t="shared" si="2"/>
        <v>79.739869</v>
      </c>
      <c r="G35" s="63">
        <v>79.739869</v>
      </c>
      <c r="H35" s="63"/>
      <c r="I35" s="63"/>
      <c r="J35" s="63"/>
      <c r="K35" s="63"/>
      <c r="L35" s="25"/>
    </row>
    <row r="36" s="75" customFormat="1" ht="57" customHeight="1" spans="1:12">
      <c r="A36" s="96">
        <v>28</v>
      </c>
      <c r="B36" s="58" t="s">
        <v>101</v>
      </c>
      <c r="C36" s="103" t="s">
        <v>102</v>
      </c>
      <c r="D36" s="106" t="s">
        <v>103</v>
      </c>
      <c r="E36" s="104" t="s">
        <v>62</v>
      </c>
      <c r="F36" s="27">
        <f t="shared" si="2"/>
        <v>354.792379</v>
      </c>
      <c r="G36" s="63">
        <v>254.792379</v>
      </c>
      <c r="H36" s="63"/>
      <c r="I36" s="63"/>
      <c r="J36" s="63">
        <v>100</v>
      </c>
      <c r="K36" s="63"/>
      <c r="L36" s="25"/>
    </row>
    <row r="37" s="75" customFormat="1" ht="80" hidden="1" customHeight="1" spans="1:12">
      <c r="A37" s="96">
        <v>29</v>
      </c>
      <c r="B37" s="58" t="s">
        <v>104</v>
      </c>
      <c r="C37" s="59" t="s">
        <v>105</v>
      </c>
      <c r="D37" s="104" t="s">
        <v>106</v>
      </c>
      <c r="E37" s="72" t="s">
        <v>38</v>
      </c>
      <c r="F37" s="27">
        <f t="shared" si="2"/>
        <v>443.409619</v>
      </c>
      <c r="G37" s="60">
        <v>443.409619</v>
      </c>
      <c r="H37" s="61"/>
      <c r="I37" s="61"/>
      <c r="J37" s="61"/>
      <c r="K37" s="61"/>
      <c r="L37" s="25"/>
    </row>
    <row r="38" s="75" customFormat="1" ht="84" hidden="1" customHeight="1" spans="1:12">
      <c r="A38" s="96">
        <v>30</v>
      </c>
      <c r="B38" s="58" t="s">
        <v>107</v>
      </c>
      <c r="C38" s="103" t="s">
        <v>108</v>
      </c>
      <c r="D38" s="104" t="s">
        <v>109</v>
      </c>
      <c r="E38" s="72" t="s">
        <v>38</v>
      </c>
      <c r="F38" s="27">
        <f t="shared" si="2"/>
        <v>225</v>
      </c>
      <c r="G38" s="60">
        <v>225</v>
      </c>
      <c r="H38" s="61"/>
      <c r="I38" s="61"/>
      <c r="J38" s="61"/>
      <c r="K38" s="61"/>
      <c r="L38" s="25"/>
    </row>
    <row r="39" s="75" customFormat="1" ht="99" hidden="1" customHeight="1" spans="1:12">
      <c r="A39" s="96">
        <v>31</v>
      </c>
      <c r="B39" s="58" t="s">
        <v>110</v>
      </c>
      <c r="C39" s="103" t="s">
        <v>111</v>
      </c>
      <c r="D39" s="58" t="s">
        <v>112</v>
      </c>
      <c r="E39" s="64" t="s">
        <v>84</v>
      </c>
      <c r="F39" s="27">
        <f t="shared" si="2"/>
        <v>381.33645</v>
      </c>
      <c r="G39" s="60">
        <v>381.33645</v>
      </c>
      <c r="H39" s="61"/>
      <c r="I39" s="61"/>
      <c r="J39" s="61"/>
      <c r="K39" s="61"/>
      <c r="L39" s="25"/>
    </row>
    <row r="40" s="75" customFormat="1" ht="99" hidden="1" customHeight="1" spans="1:13">
      <c r="A40" s="96">
        <v>32</v>
      </c>
      <c r="B40" s="58" t="s">
        <v>113</v>
      </c>
      <c r="C40" s="103" t="s">
        <v>114</v>
      </c>
      <c r="D40" s="58" t="s">
        <v>115</v>
      </c>
      <c r="E40" s="64" t="s">
        <v>84</v>
      </c>
      <c r="F40" s="27">
        <f t="shared" si="2"/>
        <v>529.276994</v>
      </c>
      <c r="G40" s="60">
        <v>33.44</v>
      </c>
      <c r="H40" s="61">
        <v>195.836994</v>
      </c>
      <c r="I40" s="61"/>
      <c r="J40" s="61">
        <v>300</v>
      </c>
      <c r="K40" s="61"/>
      <c r="L40" s="25"/>
      <c r="M40" s="76"/>
    </row>
    <row r="41" s="75" customFormat="1" ht="99" hidden="1" customHeight="1" spans="1:13">
      <c r="A41" s="96">
        <v>33</v>
      </c>
      <c r="B41" s="58" t="s">
        <v>116</v>
      </c>
      <c r="C41" s="103" t="s">
        <v>117</v>
      </c>
      <c r="D41" s="58" t="s">
        <v>118</v>
      </c>
      <c r="E41" s="64" t="s">
        <v>84</v>
      </c>
      <c r="F41" s="27">
        <f t="shared" si="2"/>
        <v>505.775377</v>
      </c>
      <c r="G41" s="60">
        <v>5.775377</v>
      </c>
      <c r="H41" s="61">
        <v>500</v>
      </c>
      <c r="I41" s="61"/>
      <c r="J41" s="61"/>
      <c r="K41" s="61"/>
      <c r="L41" s="25"/>
      <c r="M41" s="76"/>
    </row>
    <row r="42" s="75" customFormat="1" ht="66" hidden="1" customHeight="1" spans="1:12">
      <c r="A42" s="96">
        <v>34</v>
      </c>
      <c r="B42" s="58" t="s">
        <v>119</v>
      </c>
      <c r="C42" s="103" t="s">
        <v>120</v>
      </c>
      <c r="D42" s="104" t="s">
        <v>121</v>
      </c>
      <c r="E42" s="72" t="s">
        <v>88</v>
      </c>
      <c r="F42" s="27">
        <f t="shared" ref="F42:F75" si="3">G42+H42+I42+J42+K42</f>
        <v>75</v>
      </c>
      <c r="G42" s="60">
        <v>75</v>
      </c>
      <c r="H42" s="61"/>
      <c r="I42" s="61"/>
      <c r="J42" s="61"/>
      <c r="K42" s="61"/>
      <c r="L42" s="25"/>
    </row>
    <row r="43" s="75" customFormat="1" ht="62" hidden="1" customHeight="1" spans="1:12">
      <c r="A43" s="96">
        <v>35</v>
      </c>
      <c r="B43" s="58" t="s">
        <v>122</v>
      </c>
      <c r="C43" s="59" t="s">
        <v>123</v>
      </c>
      <c r="D43" s="104" t="s">
        <v>121</v>
      </c>
      <c r="E43" s="72" t="s">
        <v>88</v>
      </c>
      <c r="F43" s="27">
        <f t="shared" si="3"/>
        <v>60</v>
      </c>
      <c r="G43" s="60">
        <v>60</v>
      </c>
      <c r="H43" s="61"/>
      <c r="I43" s="61"/>
      <c r="J43" s="61"/>
      <c r="K43" s="61"/>
      <c r="L43" s="25"/>
    </row>
    <row r="44" s="75" customFormat="1" ht="65" hidden="1" customHeight="1" spans="1:12">
      <c r="A44" s="96">
        <v>36</v>
      </c>
      <c r="B44" s="58" t="s">
        <v>124</v>
      </c>
      <c r="C44" s="59" t="s">
        <v>125</v>
      </c>
      <c r="D44" s="104" t="s">
        <v>126</v>
      </c>
      <c r="E44" s="72" t="s">
        <v>88</v>
      </c>
      <c r="F44" s="27">
        <f t="shared" si="3"/>
        <v>60</v>
      </c>
      <c r="G44" s="60">
        <v>60</v>
      </c>
      <c r="H44" s="61"/>
      <c r="I44" s="61"/>
      <c r="J44" s="61"/>
      <c r="K44" s="61"/>
      <c r="L44" s="25"/>
    </row>
    <row r="45" s="75" customFormat="1" ht="75" hidden="1" customHeight="1" spans="1:12">
      <c r="A45" s="96">
        <v>37</v>
      </c>
      <c r="B45" s="58" t="s">
        <v>127</v>
      </c>
      <c r="C45" s="103" t="s">
        <v>128</v>
      </c>
      <c r="D45" s="104" t="s">
        <v>126</v>
      </c>
      <c r="E45" s="72" t="s">
        <v>88</v>
      </c>
      <c r="F45" s="27">
        <f t="shared" si="3"/>
        <v>100</v>
      </c>
      <c r="G45" s="60">
        <v>100</v>
      </c>
      <c r="H45" s="61"/>
      <c r="I45" s="61"/>
      <c r="J45" s="61"/>
      <c r="K45" s="61"/>
      <c r="L45" s="25"/>
    </row>
    <row r="46" s="75" customFormat="1" ht="68" hidden="1" customHeight="1" spans="1:12">
      <c r="A46" s="96">
        <v>38</v>
      </c>
      <c r="B46" s="58" t="s">
        <v>129</v>
      </c>
      <c r="C46" s="103" t="s">
        <v>130</v>
      </c>
      <c r="D46" s="58" t="s">
        <v>131</v>
      </c>
      <c r="E46" s="64" t="s">
        <v>54</v>
      </c>
      <c r="F46" s="27">
        <f t="shared" si="3"/>
        <v>482.769393</v>
      </c>
      <c r="G46" s="60">
        <v>482.769393</v>
      </c>
      <c r="H46" s="61"/>
      <c r="I46" s="61"/>
      <c r="J46" s="61"/>
      <c r="K46" s="61"/>
      <c r="L46" s="25"/>
    </row>
    <row r="47" s="75" customFormat="1" ht="52" hidden="1" customHeight="1" spans="1:12">
      <c r="A47" s="96">
        <v>39</v>
      </c>
      <c r="B47" s="58" t="s">
        <v>132</v>
      </c>
      <c r="C47" s="103" t="s">
        <v>133</v>
      </c>
      <c r="D47" s="104" t="s">
        <v>134</v>
      </c>
      <c r="E47" s="64" t="s">
        <v>54</v>
      </c>
      <c r="F47" s="27">
        <f t="shared" si="3"/>
        <v>252.279474</v>
      </c>
      <c r="G47" s="60">
        <v>252.279474</v>
      </c>
      <c r="H47" s="61"/>
      <c r="I47" s="61"/>
      <c r="J47" s="61"/>
      <c r="K47" s="61"/>
      <c r="L47" s="25"/>
    </row>
    <row r="48" s="75" customFormat="1" ht="132" hidden="1" customHeight="1" spans="1:12">
      <c r="A48" s="96">
        <v>40</v>
      </c>
      <c r="B48" s="58" t="s">
        <v>135</v>
      </c>
      <c r="C48" s="103" t="s">
        <v>136</v>
      </c>
      <c r="D48" s="58" t="s">
        <v>137</v>
      </c>
      <c r="E48" s="64" t="s">
        <v>58</v>
      </c>
      <c r="F48" s="27">
        <f t="shared" si="3"/>
        <v>607.741655</v>
      </c>
      <c r="G48" s="60">
        <v>607.741655</v>
      </c>
      <c r="H48" s="61"/>
      <c r="I48" s="61"/>
      <c r="J48" s="61"/>
      <c r="K48" s="61"/>
      <c r="L48" s="25"/>
    </row>
    <row r="49" s="75" customFormat="1" ht="96" hidden="1" customHeight="1" spans="1:12">
      <c r="A49" s="96">
        <v>41</v>
      </c>
      <c r="B49" s="58" t="s">
        <v>138</v>
      </c>
      <c r="C49" s="59" t="s">
        <v>139</v>
      </c>
      <c r="D49" s="58" t="s">
        <v>140</v>
      </c>
      <c r="E49" s="72" t="s">
        <v>141</v>
      </c>
      <c r="F49" s="27">
        <f t="shared" si="3"/>
        <v>339.4</v>
      </c>
      <c r="G49" s="60">
        <f>400-60.6</f>
        <v>339.4</v>
      </c>
      <c r="H49" s="61"/>
      <c r="I49" s="61"/>
      <c r="J49" s="61"/>
      <c r="K49" s="61"/>
      <c r="L49" s="25"/>
    </row>
    <row r="50" s="75" customFormat="1" ht="61" hidden="1" customHeight="1" spans="1:13">
      <c r="A50" s="96">
        <v>42</v>
      </c>
      <c r="B50" s="58" t="s">
        <v>142</v>
      </c>
      <c r="C50" s="103" t="s">
        <v>143</v>
      </c>
      <c r="D50" s="104" t="s">
        <v>144</v>
      </c>
      <c r="E50" s="72" t="s">
        <v>141</v>
      </c>
      <c r="F50" s="27">
        <f t="shared" si="3"/>
        <v>180</v>
      </c>
      <c r="G50" s="60"/>
      <c r="H50" s="61">
        <v>180</v>
      </c>
      <c r="I50" s="61"/>
      <c r="J50" s="61"/>
      <c r="K50" s="61"/>
      <c r="L50" s="25"/>
      <c r="M50" s="76"/>
    </row>
    <row r="51" s="75" customFormat="1" ht="96" customHeight="1" spans="1:12">
      <c r="A51" s="96">
        <v>43</v>
      </c>
      <c r="B51" s="58" t="s">
        <v>145</v>
      </c>
      <c r="C51" s="103" t="s">
        <v>146</v>
      </c>
      <c r="D51" s="104" t="s">
        <v>147</v>
      </c>
      <c r="E51" s="72" t="s">
        <v>62</v>
      </c>
      <c r="F51" s="27">
        <f t="shared" si="3"/>
        <v>400</v>
      </c>
      <c r="G51" s="60">
        <v>400</v>
      </c>
      <c r="H51" s="61"/>
      <c r="I51" s="61"/>
      <c r="J51" s="61"/>
      <c r="K51" s="61"/>
      <c r="L51" s="25"/>
    </row>
    <row r="52" s="75" customFormat="1" ht="96" customHeight="1" spans="1:13">
      <c r="A52" s="96">
        <v>44</v>
      </c>
      <c r="B52" s="58" t="s">
        <v>148</v>
      </c>
      <c r="C52" s="103" t="s">
        <v>149</v>
      </c>
      <c r="D52" s="104" t="s">
        <v>150</v>
      </c>
      <c r="E52" s="72" t="s">
        <v>62</v>
      </c>
      <c r="F52" s="27">
        <f t="shared" si="3"/>
        <v>353.368777</v>
      </c>
      <c r="G52" s="60"/>
      <c r="H52" s="61">
        <v>353.368777</v>
      </c>
      <c r="I52" s="61"/>
      <c r="J52" s="61"/>
      <c r="K52" s="61"/>
      <c r="L52" s="25"/>
      <c r="M52" s="76"/>
    </row>
    <row r="53" s="75" customFormat="1" ht="67" customHeight="1" spans="1:13">
      <c r="A53" s="96">
        <v>45</v>
      </c>
      <c r="B53" s="58" t="s">
        <v>151</v>
      </c>
      <c r="C53" s="103" t="s">
        <v>152</v>
      </c>
      <c r="D53" s="104" t="s">
        <v>150</v>
      </c>
      <c r="E53" s="72" t="s">
        <v>62</v>
      </c>
      <c r="F53" s="27">
        <f t="shared" si="3"/>
        <v>65</v>
      </c>
      <c r="G53" s="60"/>
      <c r="H53" s="61">
        <v>65</v>
      </c>
      <c r="I53" s="61"/>
      <c r="J53" s="61"/>
      <c r="K53" s="61"/>
      <c r="L53" s="25"/>
      <c r="M53" s="76"/>
    </row>
    <row r="54" s="75" customFormat="1" ht="96" hidden="1" customHeight="1" spans="1:13">
      <c r="A54" s="96">
        <v>46</v>
      </c>
      <c r="B54" s="58" t="s">
        <v>153</v>
      </c>
      <c r="C54" s="103" t="s">
        <v>154</v>
      </c>
      <c r="D54" s="104" t="s">
        <v>155</v>
      </c>
      <c r="E54" s="72" t="s">
        <v>66</v>
      </c>
      <c r="F54" s="27">
        <f t="shared" si="3"/>
        <v>165</v>
      </c>
      <c r="G54" s="60"/>
      <c r="H54" s="61">
        <v>165</v>
      </c>
      <c r="I54" s="61"/>
      <c r="J54" s="61"/>
      <c r="K54" s="61"/>
      <c r="L54" s="25"/>
      <c r="M54" s="76"/>
    </row>
    <row r="55" s="75" customFormat="1" ht="96" hidden="1" customHeight="1" spans="1:12">
      <c r="A55" s="96">
        <v>47</v>
      </c>
      <c r="B55" s="58" t="s">
        <v>156</v>
      </c>
      <c r="C55" s="103" t="s">
        <v>157</v>
      </c>
      <c r="D55" s="104" t="s">
        <v>158</v>
      </c>
      <c r="E55" s="72" t="s">
        <v>66</v>
      </c>
      <c r="F55" s="27">
        <f t="shared" si="3"/>
        <v>390</v>
      </c>
      <c r="G55" s="60">
        <v>390</v>
      </c>
      <c r="H55" s="61"/>
      <c r="I55" s="61"/>
      <c r="J55" s="61"/>
      <c r="K55" s="61"/>
      <c r="L55" s="25"/>
    </row>
    <row r="56" s="75" customFormat="1" ht="76.5" hidden="1" customHeight="1" spans="1:12">
      <c r="A56" s="96">
        <v>48</v>
      </c>
      <c r="B56" s="58" t="s">
        <v>159</v>
      </c>
      <c r="C56" s="107" t="s">
        <v>160</v>
      </c>
      <c r="D56" s="58" t="s">
        <v>19</v>
      </c>
      <c r="E56" s="72" t="s">
        <v>20</v>
      </c>
      <c r="F56" s="27">
        <f t="shared" si="3"/>
        <v>893.359395</v>
      </c>
      <c r="G56" s="74">
        <v>893.359395</v>
      </c>
      <c r="H56" s="74"/>
      <c r="I56" s="74"/>
      <c r="J56" s="74"/>
      <c r="K56" s="74"/>
      <c r="L56" s="25"/>
    </row>
    <row r="57" s="75" customFormat="1" ht="76.5" hidden="1" customHeight="1" spans="1:13">
      <c r="A57" s="96">
        <v>49</v>
      </c>
      <c r="B57" s="58" t="s">
        <v>161</v>
      </c>
      <c r="C57" s="105" t="s">
        <v>162</v>
      </c>
      <c r="D57" s="104" t="s">
        <v>163</v>
      </c>
      <c r="E57" s="72" t="s">
        <v>20</v>
      </c>
      <c r="F57" s="27">
        <f t="shared" si="3"/>
        <v>13.828253</v>
      </c>
      <c r="G57" s="74">
        <v>2.828253</v>
      </c>
      <c r="H57" s="74">
        <v>11</v>
      </c>
      <c r="I57" s="74"/>
      <c r="J57" s="74"/>
      <c r="K57" s="74"/>
      <c r="L57" s="25"/>
      <c r="M57" s="76"/>
    </row>
    <row r="58" s="75" customFormat="1" ht="142" hidden="1" customHeight="1" spans="1:12">
      <c r="A58" s="96">
        <v>50</v>
      </c>
      <c r="B58" s="66" t="s">
        <v>164</v>
      </c>
      <c r="C58" s="105" t="s">
        <v>165</v>
      </c>
      <c r="D58" s="104" t="s">
        <v>166</v>
      </c>
      <c r="E58" s="104" t="s">
        <v>167</v>
      </c>
      <c r="F58" s="27">
        <f t="shared" si="3"/>
        <v>100</v>
      </c>
      <c r="G58" s="63">
        <v>100</v>
      </c>
      <c r="H58" s="63"/>
      <c r="I58" s="63"/>
      <c r="J58" s="63"/>
      <c r="K58" s="63"/>
      <c r="L58" s="25"/>
    </row>
    <row r="59" s="75" customFormat="1" ht="74" hidden="1" customHeight="1" spans="1:12">
      <c r="A59" s="96">
        <v>51</v>
      </c>
      <c r="B59" s="66" t="s">
        <v>168</v>
      </c>
      <c r="C59" s="105" t="s">
        <v>169</v>
      </c>
      <c r="D59" s="104" t="s">
        <v>163</v>
      </c>
      <c r="E59" s="58" t="s">
        <v>44</v>
      </c>
      <c r="F59" s="27">
        <f t="shared" si="3"/>
        <v>37.5</v>
      </c>
      <c r="G59" s="63"/>
      <c r="H59" s="63"/>
      <c r="I59" s="63"/>
      <c r="J59" s="63">
        <v>37.5</v>
      </c>
      <c r="K59" s="63"/>
      <c r="L59" s="25"/>
    </row>
    <row r="60" s="75" customFormat="1" ht="89" hidden="1" customHeight="1" spans="1:12">
      <c r="A60" s="96">
        <v>52</v>
      </c>
      <c r="B60" s="66" t="s">
        <v>170</v>
      </c>
      <c r="C60" s="105" t="s">
        <v>171</v>
      </c>
      <c r="D60" s="104" t="s">
        <v>80</v>
      </c>
      <c r="E60" s="58" t="s">
        <v>38</v>
      </c>
      <c r="F60" s="27">
        <f t="shared" si="3"/>
        <v>330</v>
      </c>
      <c r="G60" s="63"/>
      <c r="H60" s="63"/>
      <c r="I60" s="63"/>
      <c r="J60" s="63">
        <v>330</v>
      </c>
      <c r="K60" s="63"/>
      <c r="L60" s="25"/>
    </row>
    <row r="61" s="75" customFormat="1" ht="101" hidden="1" customHeight="1" spans="1:12">
      <c r="A61" s="96">
        <v>53</v>
      </c>
      <c r="B61" s="66" t="s">
        <v>172</v>
      </c>
      <c r="C61" s="105" t="s">
        <v>173</v>
      </c>
      <c r="D61" s="104" t="s">
        <v>174</v>
      </c>
      <c r="E61" s="58" t="s">
        <v>88</v>
      </c>
      <c r="F61" s="27">
        <f t="shared" si="3"/>
        <v>200</v>
      </c>
      <c r="G61" s="63"/>
      <c r="H61" s="63"/>
      <c r="I61" s="63"/>
      <c r="J61" s="63">
        <v>200</v>
      </c>
      <c r="K61" s="63"/>
      <c r="L61" s="25"/>
    </row>
    <row r="62" s="75" customFormat="1" ht="62" hidden="1" customHeight="1" spans="1:12">
      <c r="A62" s="96">
        <v>54</v>
      </c>
      <c r="B62" s="66" t="s">
        <v>175</v>
      </c>
      <c r="C62" s="105" t="s">
        <v>176</v>
      </c>
      <c r="D62" s="58" t="s">
        <v>177</v>
      </c>
      <c r="E62" s="58" t="s">
        <v>54</v>
      </c>
      <c r="F62" s="27">
        <f t="shared" si="3"/>
        <v>236</v>
      </c>
      <c r="G62" s="63"/>
      <c r="H62" s="63"/>
      <c r="I62" s="63"/>
      <c r="J62" s="63">
        <v>236</v>
      </c>
      <c r="K62" s="63"/>
      <c r="L62" s="25"/>
    </row>
    <row r="63" s="75" customFormat="1" ht="117" hidden="1" customHeight="1" spans="1:12">
      <c r="A63" s="96">
        <v>55</v>
      </c>
      <c r="B63" s="66" t="s">
        <v>178</v>
      </c>
      <c r="C63" s="105" t="s">
        <v>179</v>
      </c>
      <c r="D63" s="104" t="s">
        <v>91</v>
      </c>
      <c r="E63" s="104" t="s">
        <v>58</v>
      </c>
      <c r="F63" s="27">
        <f t="shared" si="3"/>
        <v>383</v>
      </c>
      <c r="G63" s="63"/>
      <c r="H63" s="63"/>
      <c r="I63" s="63"/>
      <c r="J63" s="63">
        <v>383</v>
      </c>
      <c r="K63" s="63"/>
      <c r="L63" s="25"/>
    </row>
    <row r="64" s="75" customFormat="1" ht="83" hidden="1" customHeight="1" spans="1:12">
      <c r="A64" s="96">
        <v>56</v>
      </c>
      <c r="B64" s="66" t="s">
        <v>180</v>
      </c>
      <c r="C64" s="105" t="s">
        <v>181</v>
      </c>
      <c r="D64" s="104" t="s">
        <v>91</v>
      </c>
      <c r="E64" s="104" t="s">
        <v>58</v>
      </c>
      <c r="F64" s="27">
        <f t="shared" si="3"/>
        <v>55</v>
      </c>
      <c r="G64" s="63"/>
      <c r="H64" s="63"/>
      <c r="I64" s="63"/>
      <c r="J64" s="63">
        <v>55</v>
      </c>
      <c r="K64" s="63"/>
      <c r="L64" s="25"/>
    </row>
    <row r="65" s="75" customFormat="1" ht="143" hidden="1" customHeight="1" spans="1:12">
      <c r="A65" s="96">
        <v>57</v>
      </c>
      <c r="B65" s="66" t="s">
        <v>182</v>
      </c>
      <c r="C65" s="105" t="s">
        <v>183</v>
      </c>
      <c r="D65" s="104" t="s">
        <v>184</v>
      </c>
      <c r="E65" s="58" t="s">
        <v>58</v>
      </c>
      <c r="F65" s="27">
        <f t="shared" si="3"/>
        <v>180</v>
      </c>
      <c r="G65" s="63"/>
      <c r="H65" s="63"/>
      <c r="I65" s="63"/>
      <c r="J65" s="63">
        <v>180</v>
      </c>
      <c r="K65" s="63"/>
      <c r="L65" s="25"/>
    </row>
    <row r="66" s="75" customFormat="1" ht="149" hidden="1" customHeight="1" spans="1:12">
      <c r="A66" s="96">
        <v>58</v>
      </c>
      <c r="B66" s="66" t="s">
        <v>185</v>
      </c>
      <c r="C66" s="105" t="s">
        <v>186</v>
      </c>
      <c r="D66" s="104" t="s">
        <v>187</v>
      </c>
      <c r="E66" s="58" t="s">
        <v>141</v>
      </c>
      <c r="F66" s="27">
        <f t="shared" si="3"/>
        <v>239</v>
      </c>
      <c r="G66" s="63"/>
      <c r="H66" s="63"/>
      <c r="I66" s="63"/>
      <c r="J66" s="63">
        <v>239</v>
      </c>
      <c r="K66" s="63"/>
      <c r="L66" s="25"/>
    </row>
    <row r="67" s="75" customFormat="1" ht="111" customHeight="1" spans="1:12">
      <c r="A67" s="96">
        <v>59</v>
      </c>
      <c r="B67" s="66" t="s">
        <v>188</v>
      </c>
      <c r="C67" s="105" t="s">
        <v>189</v>
      </c>
      <c r="D67" s="104" t="s">
        <v>190</v>
      </c>
      <c r="E67" s="58" t="s">
        <v>62</v>
      </c>
      <c r="F67" s="27">
        <f t="shared" si="3"/>
        <v>173.599287</v>
      </c>
      <c r="G67" s="63"/>
      <c r="H67" s="63"/>
      <c r="I67" s="63"/>
      <c r="J67" s="63">
        <v>173.599287</v>
      </c>
      <c r="K67" s="63"/>
      <c r="L67" s="25"/>
    </row>
    <row r="68" s="75" customFormat="1" ht="105" hidden="1" customHeight="1" spans="1:12">
      <c r="A68" s="96">
        <v>60</v>
      </c>
      <c r="B68" s="66" t="s">
        <v>191</v>
      </c>
      <c r="C68" s="105" t="s">
        <v>192</v>
      </c>
      <c r="D68" s="58" t="s">
        <v>193</v>
      </c>
      <c r="E68" s="58" t="s">
        <v>66</v>
      </c>
      <c r="F68" s="27">
        <f t="shared" si="3"/>
        <v>200</v>
      </c>
      <c r="G68" s="63"/>
      <c r="H68" s="63"/>
      <c r="I68" s="63"/>
      <c r="J68" s="63">
        <v>200</v>
      </c>
      <c r="K68" s="63"/>
      <c r="L68" s="25"/>
    </row>
    <row r="69" s="75" customFormat="1" ht="86" hidden="1" customHeight="1" spans="1:12">
      <c r="A69" s="96">
        <v>61</v>
      </c>
      <c r="B69" s="66" t="s">
        <v>194</v>
      </c>
      <c r="C69" s="105" t="s">
        <v>195</v>
      </c>
      <c r="D69" s="104" t="s">
        <v>196</v>
      </c>
      <c r="E69" s="58" t="s">
        <v>38</v>
      </c>
      <c r="F69" s="27">
        <f t="shared" si="3"/>
        <v>130</v>
      </c>
      <c r="G69" s="63"/>
      <c r="H69" s="63"/>
      <c r="I69" s="63"/>
      <c r="J69" s="63"/>
      <c r="K69" s="63">
        <v>130</v>
      </c>
      <c r="L69" s="25"/>
    </row>
    <row r="70" s="75" customFormat="1" ht="82" hidden="1" customHeight="1" spans="1:12">
      <c r="A70" s="96">
        <v>62</v>
      </c>
      <c r="B70" s="66" t="s">
        <v>197</v>
      </c>
      <c r="C70" s="105" t="s">
        <v>198</v>
      </c>
      <c r="D70" s="104" t="s">
        <v>199</v>
      </c>
      <c r="E70" s="58" t="s">
        <v>84</v>
      </c>
      <c r="F70" s="27">
        <f t="shared" si="3"/>
        <v>80</v>
      </c>
      <c r="G70" s="63"/>
      <c r="H70" s="63"/>
      <c r="I70" s="63"/>
      <c r="J70" s="63"/>
      <c r="K70" s="63">
        <v>80</v>
      </c>
      <c r="L70" s="25"/>
    </row>
    <row r="71" s="75" customFormat="1" ht="63" hidden="1" customHeight="1" spans="1:12">
      <c r="A71" s="96">
        <v>63</v>
      </c>
      <c r="B71" s="66" t="s">
        <v>200</v>
      </c>
      <c r="C71" s="105" t="s">
        <v>201</v>
      </c>
      <c r="D71" s="104" t="s">
        <v>121</v>
      </c>
      <c r="E71" s="58" t="s">
        <v>88</v>
      </c>
      <c r="F71" s="27">
        <f t="shared" si="3"/>
        <v>40</v>
      </c>
      <c r="G71" s="63"/>
      <c r="H71" s="63"/>
      <c r="I71" s="63"/>
      <c r="J71" s="63"/>
      <c r="K71" s="63">
        <v>40</v>
      </c>
      <c r="L71" s="25"/>
    </row>
    <row r="72" s="75" customFormat="1" ht="80" hidden="1" customHeight="1" spans="1:12">
      <c r="A72" s="96">
        <v>64</v>
      </c>
      <c r="B72" s="66" t="s">
        <v>202</v>
      </c>
      <c r="C72" s="105" t="s">
        <v>203</v>
      </c>
      <c r="D72" s="104" t="s">
        <v>204</v>
      </c>
      <c r="E72" s="58" t="s">
        <v>54</v>
      </c>
      <c r="F72" s="27">
        <f t="shared" si="3"/>
        <v>80</v>
      </c>
      <c r="G72" s="63"/>
      <c r="H72" s="63"/>
      <c r="I72" s="63"/>
      <c r="J72" s="63"/>
      <c r="K72" s="63">
        <v>80</v>
      </c>
      <c r="L72" s="25"/>
    </row>
    <row r="73" s="75" customFormat="1" ht="78" hidden="1" customHeight="1" spans="1:12">
      <c r="A73" s="96">
        <v>65</v>
      </c>
      <c r="B73" s="66" t="s">
        <v>205</v>
      </c>
      <c r="C73" s="105" t="s">
        <v>206</v>
      </c>
      <c r="D73" s="58" t="s">
        <v>207</v>
      </c>
      <c r="E73" s="58" t="s">
        <v>141</v>
      </c>
      <c r="F73" s="27">
        <f t="shared" si="3"/>
        <v>25</v>
      </c>
      <c r="G73" s="63"/>
      <c r="H73" s="63"/>
      <c r="I73" s="63"/>
      <c r="J73" s="63"/>
      <c r="K73" s="63">
        <v>25</v>
      </c>
      <c r="L73" s="25"/>
    </row>
    <row r="74" s="75" customFormat="1" ht="64" hidden="1" customHeight="1" spans="1:12">
      <c r="A74" s="96">
        <v>66</v>
      </c>
      <c r="B74" s="66" t="s">
        <v>208</v>
      </c>
      <c r="C74" s="105" t="s">
        <v>209</v>
      </c>
      <c r="D74" s="104" t="s">
        <v>210</v>
      </c>
      <c r="E74" s="58" t="s">
        <v>66</v>
      </c>
      <c r="F74" s="27">
        <f t="shared" si="3"/>
        <v>100</v>
      </c>
      <c r="G74" s="63"/>
      <c r="H74" s="63"/>
      <c r="I74" s="63"/>
      <c r="J74" s="63"/>
      <c r="K74" s="63">
        <v>100</v>
      </c>
      <c r="L74" s="25"/>
    </row>
    <row r="75" s="75" customFormat="1" ht="107" hidden="1" customHeight="1" spans="1:12">
      <c r="A75" s="96">
        <v>67</v>
      </c>
      <c r="B75" s="66" t="s">
        <v>211</v>
      </c>
      <c r="C75" s="105" t="s">
        <v>212</v>
      </c>
      <c r="D75" s="104" t="s">
        <v>213</v>
      </c>
      <c r="E75" s="58" t="s">
        <v>20</v>
      </c>
      <c r="F75" s="27">
        <f t="shared" si="3"/>
        <v>160</v>
      </c>
      <c r="G75" s="63"/>
      <c r="H75" s="63"/>
      <c r="I75" s="63"/>
      <c r="J75" s="63">
        <v>120</v>
      </c>
      <c r="K75" s="63">
        <v>40</v>
      </c>
      <c r="L75" s="25"/>
    </row>
    <row r="76" s="75" customFormat="1" ht="24" customHeight="1" spans="1:13">
      <c r="A76" s="58" t="s">
        <v>214</v>
      </c>
      <c r="B76" s="108" t="s">
        <v>215</v>
      </c>
      <c r="C76" s="109"/>
      <c r="D76" s="71"/>
      <c r="E76" s="72"/>
      <c r="F76" s="73">
        <f t="shared" ref="F76:K76" si="4">SUM(F77:F129)</f>
        <v>16722.641259</v>
      </c>
      <c r="G76" s="63">
        <f t="shared" si="4"/>
        <v>5345.506556</v>
      </c>
      <c r="H76" s="63">
        <f t="shared" si="4"/>
        <v>3075.134703</v>
      </c>
      <c r="I76" s="63">
        <f t="shared" si="4"/>
        <v>8000</v>
      </c>
      <c r="J76" s="63">
        <f t="shared" si="4"/>
        <v>172</v>
      </c>
      <c r="K76" s="63">
        <f t="shared" si="4"/>
        <v>130</v>
      </c>
      <c r="L76" s="86"/>
      <c r="M76" s="76"/>
    </row>
    <row r="77" s="75" customFormat="1" ht="62" hidden="1" customHeight="1" spans="1:12">
      <c r="A77" s="96">
        <v>1</v>
      </c>
      <c r="B77" s="58" t="s">
        <v>216</v>
      </c>
      <c r="C77" s="105" t="s">
        <v>217</v>
      </c>
      <c r="D77" s="104" t="s">
        <v>218</v>
      </c>
      <c r="E77" s="58" t="s">
        <v>20</v>
      </c>
      <c r="F77" s="27">
        <f t="shared" ref="F77:F80" si="5">G77+H77+I77</f>
        <v>600</v>
      </c>
      <c r="G77" s="63"/>
      <c r="H77" s="63"/>
      <c r="I77" s="63">
        <v>600</v>
      </c>
      <c r="J77" s="63"/>
      <c r="K77" s="63"/>
      <c r="L77" s="86"/>
    </row>
    <row r="78" s="75" customFormat="1" ht="62" hidden="1" customHeight="1" spans="1:12">
      <c r="A78" s="96">
        <v>2</v>
      </c>
      <c r="B78" s="58" t="s">
        <v>219</v>
      </c>
      <c r="C78" s="105" t="s">
        <v>220</v>
      </c>
      <c r="D78" s="104" t="s">
        <v>221</v>
      </c>
      <c r="E78" s="58" t="s">
        <v>20</v>
      </c>
      <c r="F78" s="27">
        <f t="shared" si="5"/>
        <v>500</v>
      </c>
      <c r="G78" s="63"/>
      <c r="H78" s="63"/>
      <c r="I78" s="63">
        <v>500</v>
      </c>
      <c r="J78" s="63"/>
      <c r="K78" s="63"/>
      <c r="L78" s="86"/>
    </row>
    <row r="79" s="75" customFormat="1" ht="62" hidden="1" customHeight="1" spans="1:12">
      <c r="A79" s="96">
        <v>3</v>
      </c>
      <c r="B79" s="58" t="s">
        <v>222</v>
      </c>
      <c r="C79" s="105" t="s">
        <v>223</v>
      </c>
      <c r="D79" s="104" t="s">
        <v>224</v>
      </c>
      <c r="E79" s="58" t="s">
        <v>20</v>
      </c>
      <c r="F79" s="27">
        <f t="shared" si="5"/>
        <v>400</v>
      </c>
      <c r="G79" s="63"/>
      <c r="H79" s="63"/>
      <c r="I79" s="63">
        <v>400</v>
      </c>
      <c r="J79" s="63"/>
      <c r="K79" s="63"/>
      <c r="L79" s="86"/>
    </row>
    <row r="80" s="75" customFormat="1" ht="62" hidden="1" customHeight="1" spans="1:12">
      <c r="A80" s="96">
        <v>4</v>
      </c>
      <c r="B80" s="58" t="s">
        <v>225</v>
      </c>
      <c r="C80" s="105" t="s">
        <v>226</v>
      </c>
      <c r="D80" s="58" t="s">
        <v>227</v>
      </c>
      <c r="E80" s="58" t="s">
        <v>20</v>
      </c>
      <c r="F80" s="27">
        <f t="shared" si="5"/>
        <v>450</v>
      </c>
      <c r="G80" s="63"/>
      <c r="H80" s="63"/>
      <c r="I80" s="63">
        <v>450</v>
      </c>
      <c r="J80" s="63"/>
      <c r="K80" s="63"/>
      <c r="L80" s="86"/>
    </row>
    <row r="81" s="75" customFormat="1" ht="93" customHeight="1" spans="1:12">
      <c r="A81" s="96">
        <v>5</v>
      </c>
      <c r="B81" s="58" t="s">
        <v>228</v>
      </c>
      <c r="C81" s="103" t="s">
        <v>229</v>
      </c>
      <c r="D81" s="62" t="s">
        <v>19</v>
      </c>
      <c r="E81" s="58" t="s">
        <v>27</v>
      </c>
      <c r="F81" s="27">
        <f t="shared" ref="F81:F83" si="6">G81+H81</f>
        <v>389.355318</v>
      </c>
      <c r="G81" s="74">
        <v>389.355318</v>
      </c>
      <c r="H81" s="63"/>
      <c r="I81" s="63"/>
      <c r="J81" s="63"/>
      <c r="K81" s="63"/>
      <c r="L81" s="25"/>
    </row>
    <row r="82" s="75" customFormat="1" ht="75" hidden="1" customHeight="1" spans="1:12">
      <c r="A82" s="96">
        <v>6</v>
      </c>
      <c r="B82" s="58" t="s">
        <v>230</v>
      </c>
      <c r="C82" s="103" t="s">
        <v>231</v>
      </c>
      <c r="D82" s="62" t="s">
        <v>163</v>
      </c>
      <c r="E82" s="58" t="s">
        <v>20</v>
      </c>
      <c r="F82" s="27">
        <f t="shared" si="6"/>
        <v>1541.616831</v>
      </c>
      <c r="G82" s="74">
        <v>1541.616831</v>
      </c>
      <c r="H82" s="63"/>
      <c r="I82" s="63"/>
      <c r="J82" s="63"/>
      <c r="K82" s="63"/>
      <c r="L82" s="25"/>
    </row>
    <row r="83" s="75" customFormat="1" ht="105" hidden="1" customHeight="1" spans="1:13">
      <c r="A83" s="96">
        <v>7</v>
      </c>
      <c r="B83" s="58" t="s">
        <v>232</v>
      </c>
      <c r="C83" s="103" t="s">
        <v>233</v>
      </c>
      <c r="D83" s="62" t="s">
        <v>163</v>
      </c>
      <c r="E83" s="58" t="s">
        <v>234</v>
      </c>
      <c r="F83" s="27">
        <f t="shared" si="6"/>
        <v>2219.606642</v>
      </c>
      <c r="G83" s="74">
        <v>554.53236</v>
      </c>
      <c r="H83" s="63">
        <v>1665.074282</v>
      </c>
      <c r="I83" s="63"/>
      <c r="J83" s="63"/>
      <c r="K83" s="63"/>
      <c r="L83" s="25"/>
      <c r="M83" s="76"/>
    </row>
    <row r="84" s="75" customFormat="1" ht="82" hidden="1" customHeight="1" spans="1:12">
      <c r="A84" s="96">
        <v>8</v>
      </c>
      <c r="B84" s="58" t="s">
        <v>235</v>
      </c>
      <c r="C84" s="103" t="s">
        <v>236</v>
      </c>
      <c r="D84" s="62" t="s">
        <v>58</v>
      </c>
      <c r="E84" s="58" t="s">
        <v>234</v>
      </c>
      <c r="F84" s="27">
        <f t="shared" ref="F84:F95" si="7">G84+H84+I84</f>
        <v>100</v>
      </c>
      <c r="G84" s="74"/>
      <c r="H84" s="63"/>
      <c r="I84" s="63">
        <v>100</v>
      </c>
      <c r="J84" s="63"/>
      <c r="K84" s="63"/>
      <c r="L84" s="71"/>
    </row>
    <row r="85" s="75" customFormat="1" ht="66" hidden="1" customHeight="1" spans="1:12">
      <c r="A85" s="96">
        <v>9</v>
      </c>
      <c r="B85" s="58" t="s">
        <v>237</v>
      </c>
      <c r="C85" s="103" t="s">
        <v>238</v>
      </c>
      <c r="D85" s="62" t="s">
        <v>88</v>
      </c>
      <c r="E85" s="58" t="s">
        <v>234</v>
      </c>
      <c r="F85" s="27">
        <f t="shared" si="7"/>
        <v>147.667961</v>
      </c>
      <c r="G85" s="74">
        <f>150-2.332039</f>
        <v>147.667961</v>
      </c>
      <c r="H85" s="63"/>
      <c r="I85" s="63"/>
      <c r="J85" s="63"/>
      <c r="K85" s="63"/>
      <c r="L85" s="25"/>
    </row>
    <row r="86" s="75" customFormat="1" ht="55" hidden="1" customHeight="1" spans="1:12">
      <c r="A86" s="96">
        <v>10</v>
      </c>
      <c r="B86" s="58" t="s">
        <v>239</v>
      </c>
      <c r="C86" s="103" t="s">
        <v>240</v>
      </c>
      <c r="D86" s="62" t="s">
        <v>91</v>
      </c>
      <c r="E86" s="58" t="s">
        <v>58</v>
      </c>
      <c r="F86" s="27">
        <f t="shared" si="7"/>
        <v>130.154241</v>
      </c>
      <c r="G86" s="74">
        <v>130.154241</v>
      </c>
      <c r="H86" s="63"/>
      <c r="I86" s="63"/>
      <c r="J86" s="63"/>
      <c r="K86" s="63"/>
      <c r="L86" s="25"/>
    </row>
    <row r="87" s="75" customFormat="1" ht="78" hidden="1" customHeight="1" spans="1:12">
      <c r="A87" s="96">
        <v>11</v>
      </c>
      <c r="B87" s="58" t="s">
        <v>241</v>
      </c>
      <c r="C87" s="103" t="s">
        <v>242</v>
      </c>
      <c r="D87" s="62" t="s">
        <v>163</v>
      </c>
      <c r="E87" s="58" t="s">
        <v>243</v>
      </c>
      <c r="F87" s="27">
        <f t="shared" si="7"/>
        <v>1120</v>
      </c>
      <c r="G87" s="74"/>
      <c r="H87" s="63"/>
      <c r="I87" s="63">
        <v>1120</v>
      </c>
      <c r="J87" s="63"/>
      <c r="K87" s="63"/>
      <c r="L87" s="71"/>
    </row>
    <row r="88" s="75" customFormat="1" ht="105" hidden="1" customHeight="1" spans="1:12">
      <c r="A88" s="96">
        <v>12</v>
      </c>
      <c r="B88" s="58" t="s">
        <v>244</v>
      </c>
      <c r="C88" s="103" t="s">
        <v>245</v>
      </c>
      <c r="D88" s="62" t="s">
        <v>38</v>
      </c>
      <c r="E88" s="58" t="s">
        <v>243</v>
      </c>
      <c r="F88" s="27">
        <f t="shared" si="7"/>
        <v>1625</v>
      </c>
      <c r="G88" s="74"/>
      <c r="H88" s="63"/>
      <c r="I88" s="63">
        <v>1625</v>
      </c>
      <c r="J88" s="63"/>
      <c r="K88" s="63"/>
      <c r="L88" s="71"/>
    </row>
    <row r="89" s="75" customFormat="1" ht="57" hidden="1" customHeight="1" spans="1:12">
      <c r="A89" s="96">
        <v>13</v>
      </c>
      <c r="B89" s="58" t="s">
        <v>246</v>
      </c>
      <c r="C89" s="103" t="s">
        <v>247</v>
      </c>
      <c r="D89" s="62" t="s">
        <v>58</v>
      </c>
      <c r="E89" s="58" t="s">
        <v>243</v>
      </c>
      <c r="F89" s="27">
        <f t="shared" si="7"/>
        <v>1125</v>
      </c>
      <c r="G89" s="74"/>
      <c r="H89" s="63"/>
      <c r="I89" s="63">
        <v>1125</v>
      </c>
      <c r="J89" s="63"/>
      <c r="K89" s="63"/>
      <c r="L89" s="71"/>
    </row>
    <row r="90" s="75" customFormat="1" ht="105" hidden="1" customHeight="1" spans="1:12">
      <c r="A90" s="96">
        <v>14</v>
      </c>
      <c r="B90" s="58" t="s">
        <v>248</v>
      </c>
      <c r="C90" s="103" t="s">
        <v>249</v>
      </c>
      <c r="D90" s="62" t="s">
        <v>141</v>
      </c>
      <c r="E90" s="58" t="s">
        <v>243</v>
      </c>
      <c r="F90" s="27">
        <f t="shared" si="7"/>
        <v>300</v>
      </c>
      <c r="G90" s="74"/>
      <c r="H90" s="63"/>
      <c r="I90" s="63">
        <v>300</v>
      </c>
      <c r="J90" s="63"/>
      <c r="K90" s="63"/>
      <c r="L90" s="71"/>
    </row>
    <row r="91" s="75" customFormat="1" ht="41" hidden="1" customHeight="1" spans="1:12">
      <c r="A91" s="96">
        <v>15</v>
      </c>
      <c r="B91" s="58" t="s">
        <v>250</v>
      </c>
      <c r="C91" s="103" t="s">
        <v>251</v>
      </c>
      <c r="D91" s="62" t="s">
        <v>88</v>
      </c>
      <c r="E91" s="58" t="s">
        <v>243</v>
      </c>
      <c r="F91" s="27">
        <f t="shared" si="7"/>
        <v>290</v>
      </c>
      <c r="G91" s="74"/>
      <c r="H91" s="63"/>
      <c r="I91" s="63">
        <v>290</v>
      </c>
      <c r="J91" s="63"/>
      <c r="K91" s="63"/>
      <c r="L91" s="71"/>
    </row>
    <row r="92" s="75" customFormat="1" ht="49" hidden="1" customHeight="1" spans="1:12">
      <c r="A92" s="96">
        <v>16</v>
      </c>
      <c r="B92" s="58" t="s">
        <v>252</v>
      </c>
      <c r="C92" s="103" t="s">
        <v>253</v>
      </c>
      <c r="D92" s="62" t="s">
        <v>112</v>
      </c>
      <c r="E92" s="58" t="s">
        <v>84</v>
      </c>
      <c r="F92" s="27">
        <f t="shared" si="7"/>
        <v>650.398481</v>
      </c>
      <c r="G92" s="74">
        <v>650.398481</v>
      </c>
      <c r="H92" s="63"/>
      <c r="I92" s="63"/>
      <c r="J92" s="63"/>
      <c r="K92" s="63"/>
      <c r="L92" s="25"/>
    </row>
    <row r="93" s="75" customFormat="1" ht="58" hidden="1" customHeight="1" spans="1:13">
      <c r="A93" s="96">
        <v>17</v>
      </c>
      <c r="B93" s="58" t="s">
        <v>254</v>
      </c>
      <c r="C93" s="103" t="s">
        <v>255</v>
      </c>
      <c r="D93" s="62" t="s">
        <v>256</v>
      </c>
      <c r="E93" s="58" t="s">
        <v>58</v>
      </c>
      <c r="F93" s="27">
        <f t="shared" si="7"/>
        <v>10.00383</v>
      </c>
      <c r="G93" s="74"/>
      <c r="H93" s="63">
        <v>10.00383</v>
      </c>
      <c r="I93" s="63"/>
      <c r="J93" s="63"/>
      <c r="K93" s="63"/>
      <c r="L93" s="25"/>
      <c r="M93" s="76"/>
    </row>
    <row r="94" s="75" customFormat="1" ht="82" hidden="1" customHeight="1" spans="1:12">
      <c r="A94" s="96">
        <v>18</v>
      </c>
      <c r="B94" s="58" t="s">
        <v>257</v>
      </c>
      <c r="C94" s="103" t="s">
        <v>258</v>
      </c>
      <c r="D94" s="62" t="s">
        <v>58</v>
      </c>
      <c r="E94" s="58" t="s">
        <v>58</v>
      </c>
      <c r="F94" s="27">
        <f t="shared" si="7"/>
        <v>760</v>
      </c>
      <c r="G94" s="74"/>
      <c r="H94" s="63"/>
      <c r="I94" s="63">
        <v>760</v>
      </c>
      <c r="J94" s="63"/>
      <c r="K94" s="63"/>
      <c r="L94" s="71"/>
    </row>
    <row r="95" s="75" customFormat="1" ht="105" customHeight="1" spans="1:12">
      <c r="A95" s="96">
        <v>19</v>
      </c>
      <c r="B95" s="58" t="s">
        <v>259</v>
      </c>
      <c r="C95" s="103" t="s">
        <v>260</v>
      </c>
      <c r="D95" s="62" t="s">
        <v>261</v>
      </c>
      <c r="E95" s="58" t="s">
        <v>62</v>
      </c>
      <c r="F95" s="27">
        <f t="shared" si="7"/>
        <v>150</v>
      </c>
      <c r="G95" s="74"/>
      <c r="H95" s="63"/>
      <c r="I95" s="63">
        <v>150</v>
      </c>
      <c r="J95" s="63"/>
      <c r="K95" s="63"/>
      <c r="L95" s="71"/>
    </row>
    <row r="96" s="75" customFormat="1" ht="69" hidden="1" customHeight="1" spans="1:12">
      <c r="A96" s="96">
        <v>20</v>
      </c>
      <c r="B96" s="110" t="s">
        <v>262</v>
      </c>
      <c r="C96" s="59" t="s">
        <v>263</v>
      </c>
      <c r="D96" s="104" t="s">
        <v>264</v>
      </c>
      <c r="E96" s="58" t="s">
        <v>38</v>
      </c>
      <c r="F96" s="27">
        <f t="shared" ref="F96:F100" si="8">G96+H96</f>
        <v>427.735008</v>
      </c>
      <c r="G96" s="63">
        <v>427.735008</v>
      </c>
      <c r="H96" s="63"/>
      <c r="I96" s="63"/>
      <c r="J96" s="63"/>
      <c r="K96" s="63"/>
      <c r="L96" s="25"/>
    </row>
    <row r="97" s="75" customFormat="1" ht="60" hidden="1" customHeight="1" spans="1:12">
      <c r="A97" s="96">
        <v>21</v>
      </c>
      <c r="B97" s="58" t="s">
        <v>265</v>
      </c>
      <c r="C97" s="59" t="s">
        <v>266</v>
      </c>
      <c r="D97" s="106" t="s">
        <v>112</v>
      </c>
      <c r="E97" s="58" t="s">
        <v>84</v>
      </c>
      <c r="F97" s="27">
        <f t="shared" si="8"/>
        <v>523.561222</v>
      </c>
      <c r="G97" s="74">
        <v>523.561222</v>
      </c>
      <c r="H97" s="63"/>
      <c r="I97" s="63"/>
      <c r="J97" s="63"/>
      <c r="K97" s="63"/>
      <c r="L97" s="25"/>
    </row>
    <row r="98" s="75" customFormat="1" ht="60" hidden="1" customHeight="1" spans="1:12">
      <c r="A98" s="96">
        <v>22</v>
      </c>
      <c r="B98" s="58" t="s">
        <v>267</v>
      </c>
      <c r="C98" s="103" t="s">
        <v>268</v>
      </c>
      <c r="D98" s="106" t="s">
        <v>144</v>
      </c>
      <c r="E98" s="58" t="s">
        <v>141</v>
      </c>
      <c r="F98" s="27">
        <f t="shared" si="8"/>
        <v>147</v>
      </c>
      <c r="G98" s="74">
        <f>150-3</f>
        <v>147</v>
      </c>
      <c r="H98" s="63"/>
      <c r="I98" s="63"/>
      <c r="J98" s="63"/>
      <c r="K98" s="63"/>
      <c r="L98" s="25"/>
    </row>
    <row r="99" s="75" customFormat="1" ht="70.5" hidden="1" customHeight="1" spans="1:13">
      <c r="A99" s="96">
        <v>23</v>
      </c>
      <c r="B99" s="58" t="s">
        <v>269</v>
      </c>
      <c r="C99" s="105" t="s">
        <v>270</v>
      </c>
      <c r="D99" s="58" t="s">
        <v>50</v>
      </c>
      <c r="E99" s="104" t="s">
        <v>38</v>
      </c>
      <c r="F99" s="27">
        <f t="shared" si="8"/>
        <v>206.409809</v>
      </c>
      <c r="G99" s="63"/>
      <c r="H99" s="63">
        <v>206.409809</v>
      </c>
      <c r="I99" s="63"/>
      <c r="J99" s="63"/>
      <c r="K99" s="63"/>
      <c r="L99" s="25"/>
      <c r="M99" s="76"/>
    </row>
    <row r="100" s="75" customFormat="1" ht="70.5" hidden="1" customHeight="1" spans="1:13">
      <c r="A100" s="96">
        <v>24</v>
      </c>
      <c r="B100" s="58" t="s">
        <v>271</v>
      </c>
      <c r="C100" s="105" t="s">
        <v>272</v>
      </c>
      <c r="D100" s="58" t="s">
        <v>109</v>
      </c>
      <c r="E100" s="104" t="s">
        <v>38</v>
      </c>
      <c r="F100" s="27">
        <f t="shared" si="8"/>
        <v>115</v>
      </c>
      <c r="G100" s="63"/>
      <c r="H100" s="63">
        <v>115</v>
      </c>
      <c r="I100" s="63"/>
      <c r="J100" s="63"/>
      <c r="K100" s="63"/>
      <c r="L100" s="25"/>
      <c r="M100" s="76"/>
    </row>
    <row r="101" s="75" customFormat="1" ht="70.5" hidden="1" customHeight="1" spans="1:12">
      <c r="A101" s="96">
        <v>25</v>
      </c>
      <c r="B101" s="58" t="s">
        <v>273</v>
      </c>
      <c r="C101" s="105" t="s">
        <v>274</v>
      </c>
      <c r="D101" s="58" t="s">
        <v>112</v>
      </c>
      <c r="E101" s="58" t="s">
        <v>84</v>
      </c>
      <c r="F101" s="27">
        <f>G101+H101+I101</f>
        <v>410</v>
      </c>
      <c r="G101" s="63"/>
      <c r="H101" s="63"/>
      <c r="I101" s="63">
        <v>410</v>
      </c>
      <c r="J101" s="63"/>
      <c r="K101" s="63"/>
      <c r="L101" s="71"/>
    </row>
    <row r="102" s="75" customFormat="1" ht="70.5" hidden="1" customHeight="1" spans="1:12">
      <c r="A102" s="96">
        <v>26</v>
      </c>
      <c r="B102" s="58" t="s">
        <v>275</v>
      </c>
      <c r="C102" s="105" t="s">
        <v>276</v>
      </c>
      <c r="D102" s="58" t="s">
        <v>112</v>
      </c>
      <c r="E102" s="58" t="s">
        <v>84</v>
      </c>
      <c r="F102" s="27">
        <f>G102+H102+I102</f>
        <v>170</v>
      </c>
      <c r="G102" s="63"/>
      <c r="H102" s="63"/>
      <c r="I102" s="63">
        <v>170</v>
      </c>
      <c r="J102" s="63"/>
      <c r="K102" s="63"/>
      <c r="L102" s="71"/>
    </row>
    <row r="103" s="75" customFormat="1" ht="70.5" hidden="1" customHeight="1" spans="1:12">
      <c r="A103" s="96">
        <v>27</v>
      </c>
      <c r="B103" s="58" t="s">
        <v>277</v>
      </c>
      <c r="C103" s="105" t="s">
        <v>278</v>
      </c>
      <c r="D103" s="58" t="s">
        <v>115</v>
      </c>
      <c r="E103" s="58" t="s">
        <v>84</v>
      </c>
      <c r="F103" s="27">
        <f t="shared" ref="F103:F125" si="9">G103+H103</f>
        <v>48.593904</v>
      </c>
      <c r="G103" s="63">
        <v>48.593904</v>
      </c>
      <c r="H103" s="63"/>
      <c r="I103" s="63"/>
      <c r="J103" s="63"/>
      <c r="K103" s="63"/>
      <c r="L103" s="25"/>
    </row>
    <row r="104" s="75" customFormat="1" ht="70.5" hidden="1" customHeight="1" spans="1:12">
      <c r="A104" s="96">
        <v>28</v>
      </c>
      <c r="B104" s="58" t="s">
        <v>279</v>
      </c>
      <c r="C104" s="103" t="s">
        <v>280</v>
      </c>
      <c r="D104" s="72" t="s">
        <v>118</v>
      </c>
      <c r="E104" s="58" t="s">
        <v>84</v>
      </c>
      <c r="F104" s="27">
        <f t="shared" si="9"/>
        <v>49.122895</v>
      </c>
      <c r="G104" s="63">
        <f>54.898272-G41</f>
        <v>49.122895</v>
      </c>
      <c r="H104" s="63"/>
      <c r="I104" s="63"/>
      <c r="J104" s="63"/>
      <c r="K104" s="63"/>
      <c r="L104" s="25"/>
    </row>
    <row r="105" s="75" customFormat="1" ht="70.5" hidden="1" customHeight="1" spans="1:12">
      <c r="A105" s="96">
        <v>29</v>
      </c>
      <c r="B105" s="58" t="s">
        <v>281</v>
      </c>
      <c r="C105" s="103" t="s">
        <v>282</v>
      </c>
      <c r="D105" s="72" t="s">
        <v>121</v>
      </c>
      <c r="E105" s="58" t="s">
        <v>88</v>
      </c>
      <c r="F105" s="27">
        <f t="shared" si="9"/>
        <v>99.983444</v>
      </c>
      <c r="G105" s="63">
        <f>100-0.016556</f>
        <v>99.983444</v>
      </c>
      <c r="H105" s="63"/>
      <c r="I105" s="63"/>
      <c r="J105" s="63"/>
      <c r="K105" s="63"/>
      <c r="L105" s="25"/>
    </row>
    <row r="106" s="75" customFormat="1" ht="70.5" hidden="1" customHeight="1" spans="1:12">
      <c r="A106" s="96">
        <v>30</v>
      </c>
      <c r="B106" s="58" t="s">
        <v>283</v>
      </c>
      <c r="C106" s="103" t="s">
        <v>284</v>
      </c>
      <c r="D106" s="72" t="s">
        <v>126</v>
      </c>
      <c r="E106" s="58" t="s">
        <v>88</v>
      </c>
      <c r="F106" s="27">
        <f t="shared" si="9"/>
        <v>73.883668</v>
      </c>
      <c r="G106" s="63">
        <f>80-6.116332</f>
        <v>73.883668</v>
      </c>
      <c r="H106" s="63"/>
      <c r="I106" s="63"/>
      <c r="J106" s="63"/>
      <c r="K106" s="63"/>
      <c r="L106" s="25"/>
    </row>
    <row r="107" s="75" customFormat="1" ht="70.5" hidden="1" customHeight="1" spans="1:12">
      <c r="A107" s="96">
        <v>31</v>
      </c>
      <c r="B107" s="58" t="s">
        <v>285</v>
      </c>
      <c r="C107" s="103" t="s">
        <v>286</v>
      </c>
      <c r="D107" s="72" t="s">
        <v>134</v>
      </c>
      <c r="E107" s="58" t="s">
        <v>54</v>
      </c>
      <c r="F107" s="27">
        <f t="shared" si="9"/>
        <v>30</v>
      </c>
      <c r="G107" s="63">
        <v>30</v>
      </c>
      <c r="H107" s="63"/>
      <c r="I107" s="63"/>
      <c r="J107" s="63"/>
      <c r="K107" s="63"/>
      <c r="L107" s="25"/>
    </row>
    <row r="108" s="75" customFormat="1" ht="70.5" hidden="1" customHeight="1" spans="1:12">
      <c r="A108" s="96">
        <v>32</v>
      </c>
      <c r="B108" s="58" t="s">
        <v>287</v>
      </c>
      <c r="C108" s="105" t="s">
        <v>288</v>
      </c>
      <c r="D108" s="72" t="s">
        <v>134</v>
      </c>
      <c r="E108" s="58" t="s">
        <v>54</v>
      </c>
      <c r="F108" s="27">
        <f t="shared" si="9"/>
        <v>270</v>
      </c>
      <c r="G108" s="63">
        <v>270</v>
      </c>
      <c r="H108" s="63"/>
      <c r="I108" s="63"/>
      <c r="J108" s="63"/>
      <c r="K108" s="63"/>
      <c r="L108" s="25"/>
    </row>
    <row r="109" s="75" customFormat="1" ht="70.5" hidden="1" customHeight="1" spans="1:13">
      <c r="A109" s="96">
        <v>33</v>
      </c>
      <c r="B109" s="58" t="s">
        <v>289</v>
      </c>
      <c r="C109" s="105" t="s">
        <v>290</v>
      </c>
      <c r="D109" s="64" t="s">
        <v>291</v>
      </c>
      <c r="E109" s="58" t="s">
        <v>58</v>
      </c>
      <c r="F109" s="27">
        <f t="shared" si="9"/>
        <v>98.132524</v>
      </c>
      <c r="G109" s="63"/>
      <c r="H109" s="63">
        <v>98.132524</v>
      </c>
      <c r="I109" s="63"/>
      <c r="J109" s="63"/>
      <c r="K109" s="63"/>
      <c r="L109" s="25"/>
      <c r="M109" s="76"/>
    </row>
    <row r="110" s="75" customFormat="1" ht="115" hidden="1" customHeight="1" spans="1:12">
      <c r="A110" s="96">
        <v>34</v>
      </c>
      <c r="B110" s="58" t="s">
        <v>292</v>
      </c>
      <c r="C110" s="103" t="s">
        <v>293</v>
      </c>
      <c r="D110" s="72" t="s">
        <v>140</v>
      </c>
      <c r="E110" s="58" t="s">
        <v>141</v>
      </c>
      <c r="F110" s="27">
        <f t="shared" si="9"/>
        <v>20</v>
      </c>
      <c r="G110" s="63">
        <v>20</v>
      </c>
      <c r="H110" s="63"/>
      <c r="I110" s="63"/>
      <c r="J110" s="63"/>
      <c r="K110" s="63"/>
      <c r="L110" s="25"/>
    </row>
    <row r="111" s="75" customFormat="1" ht="70.5" hidden="1" customHeight="1" spans="1:12">
      <c r="A111" s="96">
        <v>35</v>
      </c>
      <c r="B111" s="58" t="s">
        <v>294</v>
      </c>
      <c r="C111" s="105" t="s">
        <v>295</v>
      </c>
      <c r="D111" s="72" t="s">
        <v>140</v>
      </c>
      <c r="E111" s="58" t="s">
        <v>141</v>
      </c>
      <c r="F111" s="27">
        <f t="shared" si="9"/>
        <v>30</v>
      </c>
      <c r="G111" s="63">
        <v>30</v>
      </c>
      <c r="H111" s="63"/>
      <c r="I111" s="63"/>
      <c r="J111" s="63"/>
      <c r="K111" s="63"/>
      <c r="L111" s="25"/>
    </row>
    <row r="112" s="75" customFormat="1" ht="70.5" hidden="1" customHeight="1" spans="1:13">
      <c r="A112" s="96">
        <v>36</v>
      </c>
      <c r="B112" s="58" t="s">
        <v>296</v>
      </c>
      <c r="C112" s="105" t="s">
        <v>297</v>
      </c>
      <c r="D112" s="64" t="s">
        <v>144</v>
      </c>
      <c r="E112" s="58" t="s">
        <v>141</v>
      </c>
      <c r="F112" s="27">
        <f t="shared" si="9"/>
        <v>110</v>
      </c>
      <c r="G112" s="63"/>
      <c r="H112" s="63">
        <f>130-20</f>
        <v>110</v>
      </c>
      <c r="I112" s="63"/>
      <c r="J112" s="63"/>
      <c r="K112" s="63"/>
      <c r="L112" s="25"/>
      <c r="M112" s="76"/>
    </row>
    <row r="113" s="75" customFormat="1" ht="133" hidden="1" customHeight="1" spans="1:13">
      <c r="A113" s="96">
        <v>37</v>
      </c>
      <c r="B113" s="58" t="s">
        <v>298</v>
      </c>
      <c r="C113" s="105" t="s">
        <v>299</v>
      </c>
      <c r="D113" s="64" t="s">
        <v>144</v>
      </c>
      <c r="E113" s="58" t="s">
        <v>141</v>
      </c>
      <c r="F113" s="27">
        <f t="shared" si="9"/>
        <v>115</v>
      </c>
      <c r="G113" s="63"/>
      <c r="H113" s="63">
        <f>140-25</f>
        <v>115</v>
      </c>
      <c r="I113" s="63"/>
      <c r="J113" s="63"/>
      <c r="K113" s="63"/>
      <c r="L113" s="25"/>
      <c r="M113" s="76"/>
    </row>
    <row r="114" s="75" customFormat="1" ht="70.5" customHeight="1" spans="1:12">
      <c r="A114" s="96">
        <v>38</v>
      </c>
      <c r="B114" s="58" t="s">
        <v>300</v>
      </c>
      <c r="C114" s="103" t="s">
        <v>301</v>
      </c>
      <c r="D114" s="64" t="s">
        <v>147</v>
      </c>
      <c r="E114" s="104" t="s">
        <v>62</v>
      </c>
      <c r="F114" s="27">
        <f t="shared" si="9"/>
        <v>45.901223</v>
      </c>
      <c r="G114" s="63">
        <v>45.901223</v>
      </c>
      <c r="H114" s="63"/>
      <c r="I114" s="63"/>
      <c r="J114" s="63"/>
      <c r="K114" s="63"/>
      <c r="L114" s="25"/>
    </row>
    <row r="115" s="75" customFormat="1" ht="70.5" customHeight="1" spans="1:13">
      <c r="A115" s="96">
        <v>39</v>
      </c>
      <c r="B115" s="58" t="s">
        <v>302</v>
      </c>
      <c r="C115" s="103" t="s">
        <v>303</v>
      </c>
      <c r="D115" s="64" t="s">
        <v>150</v>
      </c>
      <c r="E115" s="104" t="s">
        <v>62</v>
      </c>
      <c r="F115" s="27">
        <f t="shared" si="9"/>
        <v>5</v>
      </c>
      <c r="G115" s="63"/>
      <c r="H115" s="63">
        <v>5</v>
      </c>
      <c r="I115" s="63"/>
      <c r="J115" s="63"/>
      <c r="K115" s="63"/>
      <c r="L115" s="25"/>
      <c r="M115" s="76"/>
    </row>
    <row r="116" s="75" customFormat="1" ht="70.5" hidden="1" customHeight="1" spans="1:12">
      <c r="A116" s="96">
        <v>40</v>
      </c>
      <c r="B116" s="58" t="s">
        <v>304</v>
      </c>
      <c r="C116" s="103" t="s">
        <v>305</v>
      </c>
      <c r="D116" s="64" t="s">
        <v>158</v>
      </c>
      <c r="E116" s="104" t="s">
        <v>66</v>
      </c>
      <c r="F116" s="27">
        <f t="shared" si="9"/>
        <v>100</v>
      </c>
      <c r="G116" s="63">
        <v>100</v>
      </c>
      <c r="H116" s="63"/>
      <c r="I116" s="63"/>
      <c r="J116" s="63"/>
      <c r="K116" s="63"/>
      <c r="L116" s="25"/>
    </row>
    <row r="117" s="75" customFormat="1" ht="89" hidden="1" customHeight="1" spans="1:13">
      <c r="A117" s="96">
        <v>41</v>
      </c>
      <c r="B117" s="58" t="s">
        <v>306</v>
      </c>
      <c r="C117" s="103" t="s">
        <v>307</v>
      </c>
      <c r="D117" s="64" t="s">
        <v>155</v>
      </c>
      <c r="E117" s="58" t="s">
        <v>66</v>
      </c>
      <c r="F117" s="27">
        <f t="shared" si="9"/>
        <v>285</v>
      </c>
      <c r="G117" s="63"/>
      <c r="H117" s="63">
        <v>285</v>
      </c>
      <c r="I117" s="63"/>
      <c r="J117" s="63"/>
      <c r="K117" s="63"/>
      <c r="L117" s="25"/>
      <c r="M117" s="76"/>
    </row>
    <row r="118" s="75" customFormat="1" ht="63" hidden="1" customHeight="1" spans="1:13">
      <c r="A118" s="96">
        <v>42</v>
      </c>
      <c r="B118" s="58" t="s">
        <v>308</v>
      </c>
      <c r="C118" s="103" t="s">
        <v>309</v>
      </c>
      <c r="D118" s="58" t="s">
        <v>310</v>
      </c>
      <c r="E118" s="58" t="s">
        <v>38</v>
      </c>
      <c r="F118" s="27">
        <f t="shared" si="9"/>
        <v>182.664865</v>
      </c>
      <c r="G118" s="63"/>
      <c r="H118" s="63">
        <v>182.664865</v>
      </c>
      <c r="I118" s="63"/>
      <c r="J118" s="63"/>
      <c r="K118" s="63"/>
      <c r="L118" s="25"/>
      <c r="M118" s="76"/>
    </row>
    <row r="119" s="75" customFormat="1" ht="89" hidden="1" customHeight="1" spans="1:13">
      <c r="A119" s="96">
        <v>43</v>
      </c>
      <c r="B119" s="58" t="s">
        <v>311</v>
      </c>
      <c r="C119" s="103" t="s">
        <v>312</v>
      </c>
      <c r="D119" s="58" t="s">
        <v>313</v>
      </c>
      <c r="E119" s="58" t="s">
        <v>84</v>
      </c>
      <c r="F119" s="27">
        <f t="shared" si="9"/>
        <v>7.464639</v>
      </c>
      <c r="G119" s="63"/>
      <c r="H119" s="63">
        <v>7.464639</v>
      </c>
      <c r="I119" s="63"/>
      <c r="J119" s="63"/>
      <c r="K119" s="63"/>
      <c r="L119" s="25"/>
      <c r="M119" s="76"/>
    </row>
    <row r="120" s="75" customFormat="1" ht="89" hidden="1" customHeight="1" spans="1:13">
      <c r="A120" s="96">
        <v>44</v>
      </c>
      <c r="B120" s="58" t="s">
        <v>314</v>
      </c>
      <c r="C120" s="103" t="s">
        <v>315</v>
      </c>
      <c r="D120" s="58" t="s">
        <v>316</v>
      </c>
      <c r="E120" s="58" t="s">
        <v>88</v>
      </c>
      <c r="F120" s="27">
        <f t="shared" si="9"/>
        <v>187.720856</v>
      </c>
      <c r="G120" s="63"/>
      <c r="H120" s="63">
        <v>187.720856</v>
      </c>
      <c r="I120" s="63"/>
      <c r="J120" s="63"/>
      <c r="K120" s="63"/>
      <c r="L120" s="25"/>
      <c r="M120" s="76"/>
    </row>
    <row r="121" s="75" customFormat="1" ht="83" hidden="1" customHeight="1" spans="1:13">
      <c r="A121" s="96">
        <v>45</v>
      </c>
      <c r="B121" s="58" t="s">
        <v>317</v>
      </c>
      <c r="C121" s="103" t="s">
        <v>318</v>
      </c>
      <c r="D121" s="58" t="s">
        <v>319</v>
      </c>
      <c r="E121" s="58" t="s">
        <v>58</v>
      </c>
      <c r="F121" s="27">
        <f t="shared" si="9"/>
        <v>50.14493</v>
      </c>
      <c r="G121" s="63"/>
      <c r="H121" s="63">
        <v>50.14493</v>
      </c>
      <c r="I121" s="63"/>
      <c r="J121" s="63"/>
      <c r="K121" s="63"/>
      <c r="L121" s="25"/>
      <c r="M121" s="76"/>
    </row>
    <row r="122" s="75" customFormat="1" ht="62" hidden="1" customHeight="1" spans="1:13">
      <c r="A122" s="96">
        <v>46</v>
      </c>
      <c r="B122" s="58" t="s">
        <v>320</v>
      </c>
      <c r="C122" s="103" t="s">
        <v>321</v>
      </c>
      <c r="D122" s="64" t="s">
        <v>207</v>
      </c>
      <c r="E122" s="58" t="s">
        <v>141</v>
      </c>
      <c r="F122" s="27">
        <f t="shared" si="9"/>
        <v>37.518968</v>
      </c>
      <c r="G122" s="63"/>
      <c r="H122" s="63">
        <v>37.518968</v>
      </c>
      <c r="I122" s="63"/>
      <c r="J122" s="63"/>
      <c r="K122" s="63"/>
      <c r="L122" s="25"/>
      <c r="M122" s="76"/>
    </row>
    <row r="123" s="75" customFormat="1" ht="60" hidden="1" customHeight="1" spans="1:12">
      <c r="A123" s="96">
        <v>47</v>
      </c>
      <c r="B123" s="58" t="s">
        <v>322</v>
      </c>
      <c r="C123" s="103" t="s">
        <v>323</v>
      </c>
      <c r="D123" s="58" t="s">
        <v>166</v>
      </c>
      <c r="E123" s="58" t="s">
        <v>167</v>
      </c>
      <c r="F123" s="27">
        <f t="shared" si="9"/>
        <v>20</v>
      </c>
      <c r="G123" s="63">
        <v>20</v>
      </c>
      <c r="H123" s="63"/>
      <c r="I123" s="63"/>
      <c r="J123" s="63"/>
      <c r="K123" s="63"/>
      <c r="L123" s="25"/>
    </row>
    <row r="124" s="75" customFormat="1" ht="89" hidden="1" customHeight="1" spans="1:12">
      <c r="A124" s="96">
        <v>48</v>
      </c>
      <c r="B124" s="58" t="s">
        <v>324</v>
      </c>
      <c r="C124" s="103" t="s">
        <v>325</v>
      </c>
      <c r="D124" s="58" t="s">
        <v>166</v>
      </c>
      <c r="E124" s="58" t="s">
        <v>167</v>
      </c>
      <c r="F124" s="27">
        <f t="shared" si="9"/>
        <v>26</v>
      </c>
      <c r="G124" s="63">
        <v>26</v>
      </c>
      <c r="H124" s="63"/>
      <c r="I124" s="63"/>
      <c r="J124" s="63"/>
      <c r="K124" s="63"/>
      <c r="L124" s="25"/>
    </row>
    <row r="125" s="75" customFormat="1" ht="72" hidden="1" customHeight="1" spans="1:12">
      <c r="A125" s="96">
        <v>49</v>
      </c>
      <c r="B125" s="58" t="s">
        <v>326</v>
      </c>
      <c r="C125" s="103" t="s">
        <v>327</v>
      </c>
      <c r="D125" s="58" t="s">
        <v>166</v>
      </c>
      <c r="E125" s="58" t="s">
        <v>167</v>
      </c>
      <c r="F125" s="27">
        <f t="shared" si="9"/>
        <v>20</v>
      </c>
      <c r="G125" s="63">
        <v>20</v>
      </c>
      <c r="H125" s="63"/>
      <c r="I125" s="63"/>
      <c r="J125" s="63"/>
      <c r="K125" s="63"/>
      <c r="L125" s="25"/>
    </row>
    <row r="126" s="75" customFormat="1" ht="65" hidden="1" customHeight="1" spans="1:12">
      <c r="A126" s="96">
        <v>50</v>
      </c>
      <c r="B126" s="58" t="s">
        <v>328</v>
      </c>
      <c r="C126" s="103" t="s">
        <v>329</v>
      </c>
      <c r="D126" s="58" t="s">
        <v>80</v>
      </c>
      <c r="E126" s="58" t="s">
        <v>38</v>
      </c>
      <c r="F126" s="27">
        <f>SUM(G126:K126)</f>
        <v>110</v>
      </c>
      <c r="G126" s="63"/>
      <c r="H126" s="63"/>
      <c r="I126" s="63"/>
      <c r="J126" s="63">
        <v>110</v>
      </c>
      <c r="K126" s="63"/>
      <c r="L126" s="25"/>
    </row>
    <row r="127" s="75" customFormat="1" ht="89" hidden="1" customHeight="1" spans="1:12">
      <c r="A127" s="96">
        <v>51</v>
      </c>
      <c r="B127" s="58" t="s">
        <v>330</v>
      </c>
      <c r="C127" s="103" t="s">
        <v>331</v>
      </c>
      <c r="D127" s="58" t="s">
        <v>91</v>
      </c>
      <c r="E127" s="58" t="s">
        <v>58</v>
      </c>
      <c r="F127" s="27">
        <f>SUM(G127:K127)</f>
        <v>62</v>
      </c>
      <c r="G127" s="63"/>
      <c r="H127" s="63"/>
      <c r="I127" s="63"/>
      <c r="J127" s="63">
        <v>62</v>
      </c>
      <c r="K127" s="63"/>
      <c r="L127" s="25"/>
    </row>
    <row r="128" s="75" customFormat="1" ht="81" hidden="1" customHeight="1" spans="1:12">
      <c r="A128" s="96">
        <v>52</v>
      </c>
      <c r="B128" s="66" t="s">
        <v>332</v>
      </c>
      <c r="C128" s="105" t="s">
        <v>333</v>
      </c>
      <c r="D128" s="104" t="s">
        <v>291</v>
      </c>
      <c r="E128" s="58" t="s">
        <v>58</v>
      </c>
      <c r="F128" s="27">
        <f>SUM(G128:K128)</f>
        <v>100</v>
      </c>
      <c r="G128" s="63"/>
      <c r="H128" s="63"/>
      <c r="I128" s="63"/>
      <c r="J128" s="63"/>
      <c r="K128" s="63">
        <v>100</v>
      </c>
      <c r="L128" s="25"/>
    </row>
    <row r="129" s="75" customFormat="1" ht="89" hidden="1" customHeight="1" spans="1:12">
      <c r="A129" s="96">
        <v>53</v>
      </c>
      <c r="B129" s="66" t="s">
        <v>334</v>
      </c>
      <c r="C129" s="105" t="s">
        <v>335</v>
      </c>
      <c r="D129" s="58" t="s">
        <v>336</v>
      </c>
      <c r="E129" s="104" t="s">
        <v>337</v>
      </c>
      <c r="F129" s="27">
        <f>SUM(G129:K129)</f>
        <v>30</v>
      </c>
      <c r="G129" s="63"/>
      <c r="H129" s="63"/>
      <c r="I129" s="63"/>
      <c r="J129" s="63"/>
      <c r="K129" s="63">
        <v>30</v>
      </c>
      <c r="L129" s="25"/>
    </row>
    <row r="130" s="75" customFormat="1" ht="24" customHeight="1" spans="1:13">
      <c r="A130" s="58" t="s">
        <v>338</v>
      </c>
      <c r="B130" s="111" t="s">
        <v>339</v>
      </c>
      <c r="C130" s="112"/>
      <c r="D130" s="113"/>
      <c r="E130" s="104"/>
      <c r="F130" s="114">
        <f t="shared" ref="F130:K130" si="10">SUM(F131:F151)</f>
        <v>1466.605573</v>
      </c>
      <c r="G130" s="74">
        <f t="shared" si="10"/>
        <v>513.99</v>
      </c>
      <c r="H130" s="74">
        <f t="shared" si="10"/>
        <v>446.4</v>
      </c>
      <c r="I130" s="74">
        <f t="shared" si="10"/>
        <v>0</v>
      </c>
      <c r="J130" s="74">
        <f t="shared" si="10"/>
        <v>341.215573</v>
      </c>
      <c r="K130" s="74">
        <f t="shared" si="10"/>
        <v>165</v>
      </c>
      <c r="L130" s="25"/>
      <c r="M130" s="76"/>
    </row>
    <row r="131" s="75" customFormat="1" ht="81" hidden="1" customHeight="1" spans="1:12">
      <c r="A131" s="96">
        <v>1</v>
      </c>
      <c r="B131" s="104" t="s">
        <v>340</v>
      </c>
      <c r="C131" s="103" t="s">
        <v>341</v>
      </c>
      <c r="D131" s="104" t="s">
        <v>342</v>
      </c>
      <c r="E131" s="58" t="s">
        <v>20</v>
      </c>
      <c r="F131" s="27">
        <f>G131+H131+I131+J131+K131</f>
        <v>317.8</v>
      </c>
      <c r="G131" s="74">
        <v>317.8</v>
      </c>
      <c r="H131" s="74"/>
      <c r="I131" s="74"/>
      <c r="J131" s="74"/>
      <c r="K131" s="74"/>
      <c r="L131" s="25"/>
    </row>
    <row r="132" s="75" customFormat="1" ht="81" hidden="1" customHeight="1" spans="1:12">
      <c r="A132" s="96">
        <v>2</v>
      </c>
      <c r="B132" s="58" t="s">
        <v>343</v>
      </c>
      <c r="C132" s="103" t="s">
        <v>344</v>
      </c>
      <c r="D132" s="104" t="s">
        <v>342</v>
      </c>
      <c r="E132" s="62" t="s">
        <v>345</v>
      </c>
      <c r="F132" s="27">
        <f t="shared" ref="F132:F143" si="11">G132+H132+I132+J132+K132</f>
        <v>126.04</v>
      </c>
      <c r="G132" s="63">
        <v>122.79</v>
      </c>
      <c r="H132" s="74">
        <v>3.25</v>
      </c>
      <c r="I132" s="74"/>
      <c r="J132" s="74"/>
      <c r="K132" s="74"/>
      <c r="L132" s="25"/>
    </row>
    <row r="133" s="75" customFormat="1" ht="138" hidden="1" customHeight="1" spans="1:13">
      <c r="A133" s="96">
        <v>3</v>
      </c>
      <c r="B133" s="58" t="s">
        <v>346</v>
      </c>
      <c r="C133" s="103" t="s">
        <v>347</v>
      </c>
      <c r="D133" s="104" t="s">
        <v>342</v>
      </c>
      <c r="E133" s="62" t="s">
        <v>345</v>
      </c>
      <c r="F133" s="27">
        <f t="shared" si="11"/>
        <v>427.2</v>
      </c>
      <c r="G133" s="63">
        <v>73.4</v>
      </c>
      <c r="H133" s="74">
        <v>353.8</v>
      </c>
      <c r="I133" s="74"/>
      <c r="J133" s="74"/>
      <c r="K133" s="74"/>
      <c r="L133" s="25"/>
      <c r="M133" s="76"/>
    </row>
    <row r="134" s="75" customFormat="1" ht="140.5" hidden="1" customHeight="1" spans="1:13">
      <c r="A134" s="96">
        <v>4</v>
      </c>
      <c r="B134" s="58" t="s">
        <v>348</v>
      </c>
      <c r="C134" s="103" t="s">
        <v>349</v>
      </c>
      <c r="D134" s="104" t="s">
        <v>342</v>
      </c>
      <c r="E134" s="62" t="s">
        <v>345</v>
      </c>
      <c r="F134" s="27">
        <f t="shared" si="11"/>
        <v>50</v>
      </c>
      <c r="G134" s="63"/>
      <c r="H134" s="74">
        <v>50</v>
      </c>
      <c r="I134" s="74"/>
      <c r="J134" s="74"/>
      <c r="K134" s="74"/>
      <c r="L134" s="25"/>
      <c r="M134" s="76"/>
    </row>
    <row r="135" s="75" customFormat="1" ht="98" hidden="1" customHeight="1" spans="1:13">
      <c r="A135" s="96">
        <v>5</v>
      </c>
      <c r="B135" s="58" t="s">
        <v>350</v>
      </c>
      <c r="C135" s="103" t="s">
        <v>351</v>
      </c>
      <c r="D135" s="104" t="s">
        <v>342</v>
      </c>
      <c r="E135" s="62" t="s">
        <v>345</v>
      </c>
      <c r="F135" s="27">
        <f t="shared" si="11"/>
        <v>2.2</v>
      </c>
      <c r="G135" s="63"/>
      <c r="H135" s="74">
        <f>10-7.8</f>
        <v>2.2</v>
      </c>
      <c r="I135" s="74"/>
      <c r="J135" s="74"/>
      <c r="K135" s="74"/>
      <c r="L135" s="25"/>
      <c r="M135" s="76"/>
    </row>
    <row r="136" s="75" customFormat="1" ht="93" hidden="1" customHeight="1" spans="1:13">
      <c r="A136" s="96">
        <v>6</v>
      </c>
      <c r="B136" s="58" t="s">
        <v>352</v>
      </c>
      <c r="C136" s="103" t="s">
        <v>353</v>
      </c>
      <c r="D136" s="104" t="s">
        <v>342</v>
      </c>
      <c r="E136" s="62" t="s">
        <v>345</v>
      </c>
      <c r="F136" s="27">
        <f t="shared" si="11"/>
        <v>5</v>
      </c>
      <c r="G136" s="63"/>
      <c r="H136" s="74">
        <v>5</v>
      </c>
      <c r="I136" s="74"/>
      <c r="J136" s="74"/>
      <c r="K136" s="74"/>
      <c r="L136" s="25"/>
      <c r="M136" s="76"/>
    </row>
    <row r="137" s="75" customFormat="1" ht="92" hidden="1" customHeight="1" spans="1:13">
      <c r="A137" s="96">
        <v>7</v>
      </c>
      <c r="B137" s="58" t="s">
        <v>354</v>
      </c>
      <c r="C137" s="103" t="s">
        <v>355</v>
      </c>
      <c r="D137" s="104" t="s">
        <v>342</v>
      </c>
      <c r="E137" s="62" t="s">
        <v>345</v>
      </c>
      <c r="F137" s="27">
        <f t="shared" si="11"/>
        <v>5</v>
      </c>
      <c r="G137" s="63"/>
      <c r="H137" s="74">
        <v>5</v>
      </c>
      <c r="I137" s="74"/>
      <c r="J137" s="74"/>
      <c r="K137" s="74"/>
      <c r="L137" s="25"/>
      <c r="M137" s="76"/>
    </row>
    <row r="138" s="75" customFormat="1" ht="66" hidden="1" customHeight="1" spans="1:13">
      <c r="A138" s="96">
        <v>8</v>
      </c>
      <c r="B138" s="58" t="s">
        <v>356</v>
      </c>
      <c r="C138" s="103" t="s">
        <v>357</v>
      </c>
      <c r="D138" s="104" t="s">
        <v>342</v>
      </c>
      <c r="E138" s="62" t="s">
        <v>345</v>
      </c>
      <c r="F138" s="27">
        <f t="shared" si="11"/>
        <v>27.15</v>
      </c>
      <c r="G138" s="63"/>
      <c r="H138" s="74">
        <v>27.15</v>
      </c>
      <c r="I138" s="74"/>
      <c r="J138" s="74"/>
      <c r="K138" s="74"/>
      <c r="L138" s="25"/>
      <c r="M138" s="76"/>
    </row>
    <row r="139" s="75" customFormat="1" ht="171" hidden="1" customHeight="1" spans="1:13">
      <c r="A139" s="96">
        <v>9</v>
      </c>
      <c r="B139" s="58" t="s">
        <v>358</v>
      </c>
      <c r="C139" s="103" t="s">
        <v>359</v>
      </c>
      <c r="D139" s="104" t="s">
        <v>360</v>
      </c>
      <c r="E139" s="62" t="s">
        <v>345</v>
      </c>
      <c r="F139" s="27">
        <f t="shared" si="11"/>
        <v>77</v>
      </c>
      <c r="G139" s="63"/>
      <c r="H139" s="74"/>
      <c r="I139" s="74"/>
      <c r="J139" s="74">
        <v>77</v>
      </c>
      <c r="K139" s="74"/>
      <c r="L139" s="25"/>
      <c r="M139" s="76"/>
    </row>
    <row r="140" s="75" customFormat="1" ht="89" hidden="1" customHeight="1" spans="1:13">
      <c r="A140" s="96">
        <v>10</v>
      </c>
      <c r="B140" s="58" t="s">
        <v>361</v>
      </c>
      <c r="C140" s="103" t="s">
        <v>362</v>
      </c>
      <c r="D140" s="58" t="s">
        <v>213</v>
      </c>
      <c r="E140" s="115" t="s">
        <v>363</v>
      </c>
      <c r="F140" s="27">
        <f t="shared" si="11"/>
        <v>39.2832</v>
      </c>
      <c r="G140" s="63"/>
      <c r="H140" s="74"/>
      <c r="I140" s="74"/>
      <c r="J140" s="74">
        <v>39.2832</v>
      </c>
      <c r="K140" s="74"/>
      <c r="L140" s="25"/>
      <c r="M140" s="76"/>
    </row>
    <row r="141" s="75" customFormat="1" ht="90" hidden="1" customHeight="1" spans="1:13">
      <c r="A141" s="96">
        <v>11</v>
      </c>
      <c r="B141" s="58" t="s">
        <v>364</v>
      </c>
      <c r="C141" s="103" t="s">
        <v>365</v>
      </c>
      <c r="D141" s="58" t="s">
        <v>213</v>
      </c>
      <c r="E141" s="62" t="s">
        <v>366</v>
      </c>
      <c r="F141" s="27">
        <f t="shared" si="11"/>
        <v>28.175</v>
      </c>
      <c r="G141" s="63"/>
      <c r="H141" s="74"/>
      <c r="I141" s="74"/>
      <c r="J141" s="74">
        <v>28.175</v>
      </c>
      <c r="K141" s="74"/>
      <c r="L141" s="25"/>
      <c r="M141" s="76"/>
    </row>
    <row r="142" s="75" customFormat="1" ht="88" hidden="1" customHeight="1" spans="1:13">
      <c r="A142" s="96">
        <v>12</v>
      </c>
      <c r="B142" s="58" t="s">
        <v>367</v>
      </c>
      <c r="C142" s="103" t="s">
        <v>368</v>
      </c>
      <c r="D142" s="58" t="s">
        <v>213</v>
      </c>
      <c r="E142" s="62" t="s">
        <v>369</v>
      </c>
      <c r="F142" s="27">
        <f t="shared" si="11"/>
        <v>44.91347</v>
      </c>
      <c r="G142" s="63"/>
      <c r="H142" s="74"/>
      <c r="I142" s="74"/>
      <c r="J142" s="74">
        <v>44.91347</v>
      </c>
      <c r="K142" s="74"/>
      <c r="L142" s="25"/>
      <c r="M142" s="76"/>
    </row>
    <row r="143" s="75" customFormat="1" ht="69" hidden="1" customHeight="1" spans="1:13">
      <c r="A143" s="96">
        <v>13</v>
      </c>
      <c r="B143" s="58" t="s">
        <v>370</v>
      </c>
      <c r="C143" s="103" t="s">
        <v>371</v>
      </c>
      <c r="D143" s="58" t="s">
        <v>213</v>
      </c>
      <c r="E143" s="62" t="s">
        <v>372</v>
      </c>
      <c r="F143" s="27">
        <f t="shared" si="11"/>
        <v>45.4754</v>
      </c>
      <c r="G143" s="63"/>
      <c r="H143" s="74"/>
      <c r="I143" s="74"/>
      <c r="J143" s="74">
        <v>45.4754</v>
      </c>
      <c r="K143" s="74"/>
      <c r="L143" s="25"/>
      <c r="M143" s="76"/>
    </row>
    <row r="144" s="75" customFormat="1" ht="75" hidden="1" customHeight="1" spans="1:13">
      <c r="A144" s="96">
        <v>14</v>
      </c>
      <c r="B144" s="58" t="s">
        <v>373</v>
      </c>
      <c r="C144" s="103" t="s">
        <v>374</v>
      </c>
      <c r="D144" s="104" t="s">
        <v>34</v>
      </c>
      <c r="E144" s="62" t="s">
        <v>375</v>
      </c>
      <c r="F144" s="27">
        <f t="shared" ref="F144:F151" si="12">G144+H144+I144+J144+K144</f>
        <v>36.368503</v>
      </c>
      <c r="G144" s="63"/>
      <c r="H144" s="74"/>
      <c r="I144" s="74"/>
      <c r="J144" s="74">
        <v>36.368503</v>
      </c>
      <c r="K144" s="74"/>
      <c r="L144" s="25"/>
      <c r="M144" s="76"/>
    </row>
    <row r="145" s="75" customFormat="1" ht="96" hidden="1" customHeight="1" spans="1:13">
      <c r="A145" s="96">
        <v>15</v>
      </c>
      <c r="B145" s="58" t="s">
        <v>376</v>
      </c>
      <c r="C145" s="103" t="s">
        <v>377</v>
      </c>
      <c r="D145" s="104" t="s">
        <v>360</v>
      </c>
      <c r="E145" s="62" t="s">
        <v>378</v>
      </c>
      <c r="F145" s="27">
        <f t="shared" si="12"/>
        <v>70</v>
      </c>
      <c r="G145" s="63"/>
      <c r="H145" s="74"/>
      <c r="I145" s="74"/>
      <c r="J145" s="74">
        <v>70</v>
      </c>
      <c r="K145" s="74"/>
      <c r="L145" s="25"/>
      <c r="M145" s="76"/>
    </row>
    <row r="146" s="75" customFormat="1" ht="78" hidden="1" customHeight="1" spans="1:13">
      <c r="A146" s="96">
        <v>16</v>
      </c>
      <c r="B146" s="58" t="s">
        <v>379</v>
      </c>
      <c r="C146" s="103" t="s">
        <v>380</v>
      </c>
      <c r="D146" s="104" t="s">
        <v>381</v>
      </c>
      <c r="E146" s="62" t="s">
        <v>382</v>
      </c>
      <c r="F146" s="27">
        <f t="shared" si="12"/>
        <v>50</v>
      </c>
      <c r="G146" s="63"/>
      <c r="H146" s="74"/>
      <c r="I146" s="74"/>
      <c r="J146" s="74"/>
      <c r="K146" s="74">
        <v>50</v>
      </c>
      <c r="L146" s="25"/>
      <c r="M146" s="76"/>
    </row>
    <row r="147" s="75" customFormat="1" ht="87" hidden="1" customHeight="1" spans="1:13">
      <c r="A147" s="96">
        <v>17</v>
      </c>
      <c r="B147" s="58" t="s">
        <v>383</v>
      </c>
      <c r="C147" s="103" t="s">
        <v>384</v>
      </c>
      <c r="D147" s="104" t="s">
        <v>360</v>
      </c>
      <c r="E147" s="62" t="s">
        <v>366</v>
      </c>
      <c r="F147" s="27">
        <f t="shared" si="12"/>
        <v>20</v>
      </c>
      <c r="G147" s="63"/>
      <c r="H147" s="74"/>
      <c r="I147" s="74"/>
      <c r="J147" s="74"/>
      <c r="K147" s="74">
        <v>20</v>
      </c>
      <c r="L147" s="25"/>
      <c r="M147" s="76"/>
    </row>
    <row r="148" s="75" customFormat="1" ht="72" hidden="1" customHeight="1" spans="1:13">
      <c r="A148" s="96">
        <v>18</v>
      </c>
      <c r="B148" s="58" t="s">
        <v>385</v>
      </c>
      <c r="C148" s="103" t="s">
        <v>386</v>
      </c>
      <c r="D148" s="104" t="s">
        <v>360</v>
      </c>
      <c r="E148" s="62" t="s">
        <v>375</v>
      </c>
      <c r="F148" s="27">
        <f t="shared" si="12"/>
        <v>10</v>
      </c>
      <c r="G148" s="63"/>
      <c r="H148" s="74"/>
      <c r="I148" s="74"/>
      <c r="J148" s="74"/>
      <c r="K148" s="74">
        <v>10</v>
      </c>
      <c r="L148" s="25"/>
      <c r="M148" s="76"/>
    </row>
    <row r="149" s="75" customFormat="1" ht="55" hidden="1" customHeight="1" spans="1:13">
      <c r="A149" s="96">
        <v>19</v>
      </c>
      <c r="B149" s="58" t="s">
        <v>387</v>
      </c>
      <c r="C149" s="103" t="s">
        <v>388</v>
      </c>
      <c r="D149" s="104" t="s">
        <v>389</v>
      </c>
      <c r="E149" s="62" t="s">
        <v>390</v>
      </c>
      <c r="F149" s="27">
        <f t="shared" si="12"/>
        <v>50</v>
      </c>
      <c r="G149" s="63"/>
      <c r="H149" s="74"/>
      <c r="I149" s="74"/>
      <c r="J149" s="74"/>
      <c r="K149" s="74">
        <v>50</v>
      </c>
      <c r="L149" s="25"/>
      <c r="M149" s="76"/>
    </row>
    <row r="150" s="75" customFormat="1" ht="61" hidden="1" customHeight="1" spans="1:13">
      <c r="A150" s="96">
        <v>20</v>
      </c>
      <c r="B150" s="58" t="s">
        <v>391</v>
      </c>
      <c r="C150" s="103" t="s">
        <v>392</v>
      </c>
      <c r="D150" s="104" t="s">
        <v>360</v>
      </c>
      <c r="E150" s="62" t="s">
        <v>393</v>
      </c>
      <c r="F150" s="27">
        <f t="shared" si="12"/>
        <v>15</v>
      </c>
      <c r="G150" s="63"/>
      <c r="H150" s="74"/>
      <c r="I150" s="74"/>
      <c r="J150" s="74"/>
      <c r="K150" s="74">
        <v>15</v>
      </c>
      <c r="L150" s="25"/>
      <c r="M150" s="76"/>
    </row>
    <row r="151" s="75" customFormat="1" ht="53" hidden="1" customHeight="1" spans="1:13">
      <c r="A151" s="96">
        <v>21</v>
      </c>
      <c r="B151" s="58" t="s">
        <v>394</v>
      </c>
      <c r="C151" s="103" t="s">
        <v>395</v>
      </c>
      <c r="D151" s="104" t="s">
        <v>360</v>
      </c>
      <c r="E151" s="62" t="s">
        <v>372</v>
      </c>
      <c r="F151" s="27">
        <f t="shared" si="12"/>
        <v>20</v>
      </c>
      <c r="G151" s="63"/>
      <c r="H151" s="74"/>
      <c r="I151" s="74"/>
      <c r="J151" s="74"/>
      <c r="K151" s="74">
        <v>20</v>
      </c>
      <c r="L151" s="25"/>
      <c r="M151" s="76"/>
    </row>
  </sheetData>
  <autoFilter xmlns:etc="http://www.wps.cn/officeDocument/2017/etCustomData" ref="A6:XEW151" etc:filterBottomFollowUsedRange="0">
    <filterColumn colId="3">
      <filters blank="1">
        <filter val="雨强村"/>
        <filter val="丁记掌村"/>
        <filter val="冯记沟村"/>
        <filter val="回六庄村"/>
        <filter val="高沙窝镇、冯记沟、青山、王乐井乡"/>
        <filter val="暴记春村"/>
        <filter val="马儿庄村"/>
        <filter val="冯记沟乡平台村"/>
        <filter val="冯记沟乡汪水塘村"/>
        <filter val="县委党校、相关乡镇"/>
        <filter val="八个乡镇"/>
        <filter val="有关乡镇"/>
        <filter val="相关乡镇"/>
        <filter val="相关地区"/>
      </filters>
    </filterColumn>
    <filterColumn colId="4">
      <filters blank="1">
        <filter val="冯记沟乡"/>
        <filter val="各乡镇"/>
      </filters>
    </filterColumn>
    <extLst/>
  </autoFilter>
  <mergeCells count="18">
    <mergeCell ref="G4:K4"/>
    <mergeCell ref="B7:C7"/>
    <mergeCell ref="B8:C8"/>
    <mergeCell ref="B76:C76"/>
    <mergeCell ref="B130:C130"/>
    <mergeCell ref="A4:A6"/>
    <mergeCell ref="B4:B6"/>
    <mergeCell ref="C4:C6"/>
    <mergeCell ref="D4:D6"/>
    <mergeCell ref="E4:E6"/>
    <mergeCell ref="F4:F6"/>
    <mergeCell ref="G5:G6"/>
    <mergeCell ref="H5:H6"/>
    <mergeCell ref="I5:I6"/>
    <mergeCell ref="J5:J6"/>
    <mergeCell ref="K5:K6"/>
    <mergeCell ref="L4:L6"/>
    <mergeCell ref="A1:L2"/>
  </mergeCells>
  <conditionalFormatting sqref="B37:B57">
    <cfRule type="duplicateValues" dxfId="0" priority="3"/>
  </conditionalFormatting>
  <conditionalFormatting sqref="B99:B102">
    <cfRule type="duplicateValues" dxfId="0" priority="2"/>
  </conditionalFormatting>
  <conditionalFormatting sqref="B103:B127">
    <cfRule type="duplicateValues" dxfId="0" priority="1"/>
  </conditionalFormatting>
  <conditionalFormatting sqref="B34:C36">
    <cfRule type="duplicateValues" dxfId="0" priority="4"/>
  </conditionalFormatting>
  <pageMargins left="0.432638888888889" right="0.354166666666667" top="0.432638888888889" bottom="0.708333333333333" header="0.156944444444444" footer="0.5"/>
  <pageSetup paperSize="9" scale="72" fitToHeight="0" orientation="landscape" horizontalDpi="600"/>
  <headerFooter>
    <oddFooter>&amp;C第 &amp;P 页，共 &amp;N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tabSelected="1" topLeftCell="B1" workbookViewId="0">
      <pane ySplit="6" topLeftCell="A41" activePane="bottomLeft" state="frozen"/>
      <selection/>
      <selection pane="bottomLeft" activeCell="M43" sqref="M43"/>
    </sheetView>
  </sheetViews>
  <sheetFormatPr defaultColWidth="9" defaultRowHeight="13.5"/>
  <cols>
    <col min="2" max="2" width="36.375" customWidth="1"/>
    <col min="3" max="3" width="51.5" customWidth="1"/>
    <col min="4" max="4" width="14" customWidth="1"/>
    <col min="5" max="5" width="17.25" customWidth="1"/>
    <col min="6" max="6" width="12.8166666666667" customWidth="1"/>
    <col min="7" max="7" width="12.6" customWidth="1"/>
    <col min="8" max="12" width="9.725" customWidth="1"/>
    <col min="13" max="13" width="11.75" customWidth="1"/>
    <col min="14" max="14" width="14.125"/>
  </cols>
  <sheetData>
    <row r="1" spans="1:1">
      <c r="A1" t="s">
        <v>396</v>
      </c>
    </row>
    <row r="2" ht="72" customHeight="1" spans="1:14">
      <c r="A2" s="2" t="s">
        <v>397</v>
      </c>
      <c r="B2" s="3"/>
      <c r="C2" s="4"/>
      <c r="D2" s="2"/>
      <c r="E2" s="2"/>
      <c r="F2" s="5"/>
      <c r="G2" s="6"/>
      <c r="H2" s="6"/>
      <c r="I2" s="6"/>
      <c r="J2" s="6"/>
      <c r="K2" s="6"/>
      <c r="L2" s="6"/>
      <c r="M2" s="2"/>
      <c r="N2" s="75"/>
    </row>
    <row r="3" ht="35" customHeight="1" spans="1:14">
      <c r="A3" s="7"/>
      <c r="B3" s="8"/>
      <c r="C3" s="9"/>
      <c r="D3" s="8"/>
      <c r="E3" s="7"/>
      <c r="F3" s="10"/>
      <c r="G3" s="11"/>
      <c r="H3" s="11"/>
      <c r="I3" s="11"/>
      <c r="J3" s="11"/>
      <c r="K3" s="11"/>
      <c r="L3" s="11"/>
      <c r="M3" s="7"/>
      <c r="N3" s="75"/>
    </row>
    <row r="4" ht="25" customHeight="1" spans="1:14">
      <c r="A4" s="12" t="s">
        <v>1</v>
      </c>
      <c r="B4" s="12" t="s">
        <v>2</v>
      </c>
      <c r="C4" s="12" t="s">
        <v>3</v>
      </c>
      <c r="D4" s="12" t="s">
        <v>4</v>
      </c>
      <c r="E4" s="12" t="s">
        <v>5</v>
      </c>
      <c r="F4" s="13" t="s">
        <v>6</v>
      </c>
      <c r="G4" s="14" t="s">
        <v>7</v>
      </c>
      <c r="H4" s="15"/>
      <c r="I4" s="15"/>
      <c r="J4" s="15"/>
      <c r="K4" s="15"/>
      <c r="L4" s="15"/>
      <c r="M4" s="12" t="s">
        <v>8</v>
      </c>
      <c r="N4" s="76"/>
    </row>
    <row r="5" ht="25" customHeight="1" spans="1:14">
      <c r="A5" s="16"/>
      <c r="B5" s="16"/>
      <c r="C5" s="16"/>
      <c r="D5" s="16"/>
      <c r="E5" s="16"/>
      <c r="F5" s="17"/>
      <c r="G5" s="18" t="s">
        <v>9</v>
      </c>
      <c r="H5" s="18" t="s">
        <v>10</v>
      </c>
      <c r="I5" s="77" t="s">
        <v>11</v>
      </c>
      <c r="J5" s="77" t="s">
        <v>12</v>
      </c>
      <c r="K5" s="77" t="s">
        <v>13</v>
      </c>
      <c r="L5" s="77" t="s">
        <v>398</v>
      </c>
      <c r="M5" s="16"/>
      <c r="N5" s="76"/>
    </row>
    <row r="6" ht="25" customHeight="1" spans="1:14">
      <c r="A6" s="16"/>
      <c r="B6" s="16"/>
      <c r="C6" s="16"/>
      <c r="D6" s="16"/>
      <c r="E6" s="16"/>
      <c r="F6" s="17"/>
      <c r="G6" s="19"/>
      <c r="H6" s="19"/>
      <c r="I6" s="78"/>
      <c r="J6" s="78"/>
      <c r="K6" s="78"/>
      <c r="L6" s="78"/>
      <c r="M6" s="16"/>
      <c r="N6" s="76"/>
    </row>
    <row r="7" ht="32" customHeight="1" spans="1:14">
      <c r="A7" s="16"/>
      <c r="B7" s="20" t="s">
        <v>399</v>
      </c>
      <c r="C7" s="21"/>
      <c r="D7" s="16"/>
      <c r="E7" s="16"/>
      <c r="F7" s="17">
        <f>SUM(F8,F42)</f>
        <v>2129.795518</v>
      </c>
      <c r="G7" s="17">
        <f t="shared" ref="G7:L7" si="0">SUM(G8,G42)</f>
        <v>931.579602</v>
      </c>
      <c r="H7" s="17">
        <f t="shared" si="0"/>
        <v>455.098777</v>
      </c>
      <c r="I7" s="17">
        <f t="shared" si="0"/>
        <v>126.036081</v>
      </c>
      <c r="J7" s="17">
        <f t="shared" si="0"/>
        <v>273.599287</v>
      </c>
      <c r="K7" s="17">
        <f t="shared" si="0"/>
        <v>60</v>
      </c>
      <c r="L7" s="17">
        <f t="shared" si="0"/>
        <v>283.481778</v>
      </c>
      <c r="M7" s="25"/>
      <c r="N7" s="76"/>
    </row>
    <row r="8" ht="32" customHeight="1" spans="1:14">
      <c r="A8" s="22" t="s">
        <v>15</v>
      </c>
      <c r="B8" s="23" t="s">
        <v>400</v>
      </c>
      <c r="C8" s="24"/>
      <c r="D8" s="25"/>
      <c r="E8" s="26"/>
      <c r="F8" s="27">
        <f>SUM(F9:F41)</f>
        <v>1712.118364</v>
      </c>
      <c r="G8" s="27">
        <f t="shared" ref="G8:L8" si="1">SUM(G9:G41)</f>
        <v>859.678379</v>
      </c>
      <c r="H8" s="27">
        <f t="shared" si="1"/>
        <v>450.098777</v>
      </c>
      <c r="I8" s="27">
        <f t="shared" si="1"/>
        <v>0</v>
      </c>
      <c r="J8" s="27">
        <f t="shared" si="1"/>
        <v>273.599287</v>
      </c>
      <c r="K8" s="27">
        <f t="shared" si="1"/>
        <v>60</v>
      </c>
      <c r="L8" s="27">
        <f t="shared" si="1"/>
        <v>68.741928</v>
      </c>
      <c r="M8" s="25"/>
      <c r="N8" s="79"/>
    </row>
    <row r="9" s="1" customFormat="1" ht="34" customHeight="1" spans="1:14">
      <c r="A9" s="28">
        <v>1</v>
      </c>
      <c r="B9" s="29" t="s">
        <v>401</v>
      </c>
      <c r="C9" s="30" t="s">
        <v>402</v>
      </c>
      <c r="D9" s="31" t="s">
        <v>403</v>
      </c>
      <c r="E9" s="31" t="s">
        <v>404</v>
      </c>
      <c r="F9" s="32">
        <v>11.256</v>
      </c>
      <c r="G9" s="33">
        <v>11.256</v>
      </c>
      <c r="H9" s="34"/>
      <c r="I9" s="34"/>
      <c r="J9" s="34"/>
      <c r="K9" s="34"/>
      <c r="L9" s="34"/>
      <c r="M9" s="80" t="s">
        <v>405</v>
      </c>
      <c r="N9" s="81"/>
    </row>
    <row r="10" s="1" customFormat="1" ht="34" customHeight="1" spans="1:14">
      <c r="A10" s="35"/>
      <c r="B10" s="36"/>
      <c r="C10" s="37"/>
      <c r="D10" s="31" t="s">
        <v>406</v>
      </c>
      <c r="E10" s="31" t="s">
        <v>404</v>
      </c>
      <c r="F10" s="32">
        <v>12.708</v>
      </c>
      <c r="G10" s="33">
        <v>12.708</v>
      </c>
      <c r="H10" s="38"/>
      <c r="I10" s="34"/>
      <c r="J10" s="34"/>
      <c r="K10" s="34"/>
      <c r="L10" s="34"/>
      <c r="M10" s="82"/>
      <c r="N10" s="81"/>
    </row>
    <row r="11" s="1" customFormat="1" ht="34" customHeight="1" spans="1:14">
      <c r="A11" s="35"/>
      <c r="B11" s="36"/>
      <c r="C11" s="37"/>
      <c r="D11" s="31" t="s">
        <v>407</v>
      </c>
      <c r="E11" s="31" t="s">
        <v>404</v>
      </c>
      <c r="F11" s="32">
        <v>7.552</v>
      </c>
      <c r="G11" s="33">
        <v>7.552</v>
      </c>
      <c r="H11" s="38"/>
      <c r="I11" s="34"/>
      <c r="J11" s="34"/>
      <c r="K11" s="34"/>
      <c r="L11" s="34"/>
      <c r="M11" s="82"/>
      <c r="N11" s="81"/>
    </row>
    <row r="12" s="1" customFormat="1" ht="34" customHeight="1" spans="1:14">
      <c r="A12" s="35"/>
      <c r="B12" s="36"/>
      <c r="C12" s="37"/>
      <c r="D12" s="31" t="s">
        <v>408</v>
      </c>
      <c r="E12" s="31" t="s">
        <v>404</v>
      </c>
      <c r="F12" s="32">
        <v>21.72</v>
      </c>
      <c r="G12" s="39">
        <v>21.72</v>
      </c>
      <c r="H12" s="38"/>
      <c r="I12" s="34"/>
      <c r="J12" s="34"/>
      <c r="K12" s="34"/>
      <c r="L12" s="34"/>
      <c r="M12" s="82"/>
      <c r="N12" s="81"/>
    </row>
    <row r="13" s="1" customFormat="1" ht="34" customHeight="1" spans="1:14">
      <c r="A13" s="35"/>
      <c r="B13" s="36"/>
      <c r="C13" s="37"/>
      <c r="D13" s="31" t="s">
        <v>409</v>
      </c>
      <c r="E13" s="31" t="s">
        <v>404</v>
      </c>
      <c r="F13" s="32">
        <v>9.022</v>
      </c>
      <c r="G13" s="33">
        <v>9.022</v>
      </c>
      <c r="H13" s="38"/>
      <c r="I13" s="34"/>
      <c r="J13" s="34"/>
      <c r="K13" s="34"/>
      <c r="L13" s="34"/>
      <c r="M13" s="82"/>
      <c r="N13" s="81"/>
    </row>
    <row r="14" s="1" customFormat="1" ht="34" customHeight="1" spans="1:14">
      <c r="A14" s="35"/>
      <c r="B14" s="36"/>
      <c r="C14" s="37"/>
      <c r="D14" s="31" t="s">
        <v>410</v>
      </c>
      <c r="E14" s="31" t="s">
        <v>404</v>
      </c>
      <c r="F14" s="32">
        <v>6.708</v>
      </c>
      <c r="G14" s="33">
        <v>6.708</v>
      </c>
      <c r="H14" s="38"/>
      <c r="I14" s="34"/>
      <c r="J14" s="34"/>
      <c r="K14" s="34"/>
      <c r="L14" s="34"/>
      <c r="M14" s="82"/>
      <c r="N14" s="81"/>
    </row>
    <row r="15" s="1" customFormat="1" ht="34" customHeight="1" spans="1:14">
      <c r="A15" s="35"/>
      <c r="B15" s="36"/>
      <c r="C15" s="37"/>
      <c r="D15" s="31" t="s">
        <v>411</v>
      </c>
      <c r="E15" s="31" t="s">
        <v>404</v>
      </c>
      <c r="F15" s="32">
        <v>9.266</v>
      </c>
      <c r="G15" s="33">
        <v>9.266</v>
      </c>
      <c r="H15" s="38"/>
      <c r="I15" s="34"/>
      <c r="J15" s="34"/>
      <c r="K15" s="34"/>
      <c r="L15" s="34"/>
      <c r="M15" s="82"/>
      <c r="N15" s="81"/>
    </row>
    <row r="16" s="1" customFormat="1" ht="34" customHeight="1" spans="1:14">
      <c r="A16" s="40"/>
      <c r="B16" s="41"/>
      <c r="C16" s="42"/>
      <c r="D16" s="31" t="s">
        <v>412</v>
      </c>
      <c r="E16" s="31" t="s">
        <v>404</v>
      </c>
      <c r="F16" s="32">
        <v>6.154</v>
      </c>
      <c r="G16" s="33">
        <v>6.154</v>
      </c>
      <c r="H16" s="38"/>
      <c r="I16" s="34"/>
      <c r="J16" s="34"/>
      <c r="K16" s="34"/>
      <c r="L16" s="34"/>
      <c r="M16" s="83"/>
      <c r="N16" s="81"/>
    </row>
    <row r="17" ht="38" customHeight="1" spans="1:14">
      <c r="A17" s="26">
        <v>2</v>
      </c>
      <c r="B17" s="43" t="s">
        <v>413</v>
      </c>
      <c r="C17" s="31" t="s">
        <v>414</v>
      </c>
      <c r="D17" s="31" t="s">
        <v>406</v>
      </c>
      <c r="E17" s="31" t="s">
        <v>404</v>
      </c>
      <c r="F17" s="44">
        <v>1.5</v>
      </c>
      <c r="G17" s="45">
        <v>1.5</v>
      </c>
      <c r="H17" s="38"/>
      <c r="I17" s="34"/>
      <c r="J17" s="34"/>
      <c r="K17" s="34"/>
      <c r="L17" s="34"/>
      <c r="M17" s="80" t="s">
        <v>405</v>
      </c>
      <c r="N17" s="76"/>
    </row>
    <row r="18" ht="41" customHeight="1" spans="1:14">
      <c r="A18" s="26"/>
      <c r="B18" s="43"/>
      <c r="C18" s="46"/>
      <c r="D18" s="31" t="s">
        <v>407</v>
      </c>
      <c r="E18" s="31" t="s">
        <v>404</v>
      </c>
      <c r="F18" s="44">
        <v>1.5</v>
      </c>
      <c r="G18" s="45">
        <v>1.5</v>
      </c>
      <c r="H18" s="38"/>
      <c r="I18" s="34"/>
      <c r="J18" s="34"/>
      <c r="K18" s="34"/>
      <c r="L18" s="34"/>
      <c r="M18" s="82"/>
      <c r="N18" s="76"/>
    </row>
    <row r="19" ht="41" customHeight="1" spans="1:14">
      <c r="A19" s="26"/>
      <c r="B19" s="43"/>
      <c r="C19" s="46"/>
      <c r="D19" s="31" t="s">
        <v>408</v>
      </c>
      <c r="E19" s="31" t="s">
        <v>404</v>
      </c>
      <c r="F19" s="44">
        <v>3</v>
      </c>
      <c r="G19" s="45">
        <v>3</v>
      </c>
      <c r="H19" s="38"/>
      <c r="I19" s="34"/>
      <c r="J19" s="34"/>
      <c r="K19" s="34"/>
      <c r="L19" s="34"/>
      <c r="M19" s="82"/>
      <c r="N19" s="76"/>
    </row>
    <row r="20" ht="41" customHeight="1" spans="1:14">
      <c r="A20" s="26"/>
      <c r="B20" s="43"/>
      <c r="C20" s="46"/>
      <c r="D20" s="31" t="s">
        <v>409</v>
      </c>
      <c r="E20" s="31" t="s">
        <v>404</v>
      </c>
      <c r="F20" s="44">
        <v>3</v>
      </c>
      <c r="G20" s="45">
        <v>3</v>
      </c>
      <c r="H20" s="38"/>
      <c r="I20" s="34"/>
      <c r="J20" s="34"/>
      <c r="K20" s="34"/>
      <c r="L20" s="34"/>
      <c r="M20" s="82"/>
      <c r="N20" s="76"/>
    </row>
    <row r="21" ht="41" customHeight="1" spans="1:14">
      <c r="A21" s="26"/>
      <c r="B21" s="43"/>
      <c r="C21" s="46"/>
      <c r="D21" s="31" t="s">
        <v>412</v>
      </c>
      <c r="E21" s="31" t="s">
        <v>404</v>
      </c>
      <c r="F21" s="44">
        <v>1.5</v>
      </c>
      <c r="G21" s="45">
        <v>1.5</v>
      </c>
      <c r="H21" s="38"/>
      <c r="I21" s="34"/>
      <c r="J21" s="34"/>
      <c r="K21" s="34"/>
      <c r="L21" s="34"/>
      <c r="M21" s="83"/>
      <c r="N21" s="76"/>
    </row>
    <row r="22" ht="76" customHeight="1" spans="1:14">
      <c r="A22" s="28">
        <v>3</v>
      </c>
      <c r="B22" s="29" t="s">
        <v>415</v>
      </c>
      <c r="C22" s="30" t="s">
        <v>416</v>
      </c>
      <c r="D22" s="31" t="s">
        <v>408</v>
      </c>
      <c r="E22" s="31" t="s">
        <v>404</v>
      </c>
      <c r="F22" s="44">
        <v>0.8</v>
      </c>
      <c r="G22" s="44"/>
      <c r="H22" s="45">
        <v>0.8</v>
      </c>
      <c r="I22" s="34"/>
      <c r="J22" s="34"/>
      <c r="K22" s="34"/>
      <c r="L22" s="34"/>
      <c r="M22" s="80" t="s">
        <v>405</v>
      </c>
      <c r="N22" s="76"/>
    </row>
    <row r="23" ht="76" customHeight="1" spans="1:14">
      <c r="A23" s="35"/>
      <c r="B23" s="36"/>
      <c r="C23" s="37"/>
      <c r="D23" s="31" t="s">
        <v>410</v>
      </c>
      <c r="E23" s="31" t="s">
        <v>404</v>
      </c>
      <c r="F23" s="44">
        <v>0.62</v>
      </c>
      <c r="G23" s="44"/>
      <c r="H23" s="45">
        <v>0.62</v>
      </c>
      <c r="I23" s="61"/>
      <c r="J23" s="61"/>
      <c r="K23" s="61"/>
      <c r="L23" s="61"/>
      <c r="M23" s="82"/>
      <c r="N23" s="75"/>
    </row>
    <row r="24" ht="76" customHeight="1" spans="1:14">
      <c r="A24" s="35"/>
      <c r="B24" s="36"/>
      <c r="C24" s="37"/>
      <c r="D24" s="31" t="s">
        <v>412</v>
      </c>
      <c r="E24" s="31" t="s">
        <v>404</v>
      </c>
      <c r="F24" s="44">
        <v>0.9</v>
      </c>
      <c r="G24" s="44"/>
      <c r="H24" s="45">
        <v>0.9</v>
      </c>
      <c r="I24" s="61"/>
      <c r="J24" s="61"/>
      <c r="K24" s="61"/>
      <c r="L24" s="61"/>
      <c r="M24" s="83"/>
      <c r="N24" s="75"/>
    </row>
    <row r="25" ht="27" customHeight="1" spans="1:14">
      <c r="A25" s="26">
        <v>4</v>
      </c>
      <c r="B25" s="47" t="s">
        <v>59</v>
      </c>
      <c r="C25" s="48" t="s">
        <v>417</v>
      </c>
      <c r="D25" s="49" t="s">
        <v>403</v>
      </c>
      <c r="E25" s="49" t="s">
        <v>404</v>
      </c>
      <c r="F25" s="50">
        <f>SUM(G25:L35)</f>
        <v>114.84</v>
      </c>
      <c r="G25" s="51">
        <v>40</v>
      </c>
      <c r="H25" s="51"/>
      <c r="I25" s="51"/>
      <c r="J25" s="51"/>
      <c r="K25" s="51">
        <v>60</v>
      </c>
      <c r="L25" s="51">
        <v>14.84</v>
      </c>
      <c r="M25" s="74"/>
      <c r="N25" s="75"/>
    </row>
    <row r="26" ht="27" customHeight="1" spans="1:14">
      <c r="A26" s="26"/>
      <c r="B26" s="43"/>
      <c r="C26" s="48"/>
      <c r="D26" s="52"/>
      <c r="E26" s="52"/>
      <c r="F26" s="53"/>
      <c r="G26" s="54"/>
      <c r="H26" s="54"/>
      <c r="I26" s="54"/>
      <c r="J26" s="54"/>
      <c r="K26" s="54"/>
      <c r="L26" s="54"/>
      <c r="M26" s="74"/>
      <c r="N26" s="76"/>
    </row>
    <row r="27" ht="27" customHeight="1" spans="1:14">
      <c r="A27" s="26"/>
      <c r="B27" s="43"/>
      <c r="C27" s="48"/>
      <c r="D27" s="52"/>
      <c r="E27" s="52"/>
      <c r="F27" s="53"/>
      <c r="G27" s="54"/>
      <c r="H27" s="54"/>
      <c r="I27" s="54"/>
      <c r="J27" s="54"/>
      <c r="K27" s="54"/>
      <c r="L27" s="54"/>
      <c r="M27" s="74"/>
      <c r="N27" s="76"/>
    </row>
    <row r="28" ht="27" customHeight="1" spans="1:14">
      <c r="A28" s="26"/>
      <c r="B28" s="43"/>
      <c r="C28" s="48"/>
      <c r="D28" s="52"/>
      <c r="E28" s="52"/>
      <c r="F28" s="53"/>
      <c r="G28" s="54"/>
      <c r="H28" s="54"/>
      <c r="I28" s="54"/>
      <c r="J28" s="54"/>
      <c r="K28" s="54"/>
      <c r="L28" s="54"/>
      <c r="M28" s="74"/>
      <c r="N28" s="76"/>
    </row>
    <row r="29" ht="27" customHeight="1" spans="1:14">
      <c r="A29" s="26"/>
      <c r="B29" s="43"/>
      <c r="C29" s="48"/>
      <c r="D29" s="52"/>
      <c r="E29" s="52"/>
      <c r="F29" s="53"/>
      <c r="G29" s="54"/>
      <c r="H29" s="54"/>
      <c r="I29" s="54"/>
      <c r="J29" s="54"/>
      <c r="K29" s="54"/>
      <c r="L29" s="54"/>
      <c r="M29" s="74"/>
      <c r="N29" s="76"/>
    </row>
    <row r="30" ht="27" customHeight="1" spans="1:14">
      <c r="A30" s="26"/>
      <c r="B30" s="43"/>
      <c r="C30" s="48"/>
      <c r="D30" s="52"/>
      <c r="E30" s="52"/>
      <c r="F30" s="53"/>
      <c r="G30" s="54"/>
      <c r="H30" s="54"/>
      <c r="I30" s="54"/>
      <c r="J30" s="54"/>
      <c r="K30" s="54"/>
      <c r="L30" s="54"/>
      <c r="M30" s="74"/>
      <c r="N30" s="76"/>
    </row>
    <row r="31" ht="27" customHeight="1" spans="1:14">
      <c r="A31" s="26"/>
      <c r="B31" s="43"/>
      <c r="C31" s="48"/>
      <c r="D31" s="52"/>
      <c r="E31" s="52"/>
      <c r="F31" s="53"/>
      <c r="G31" s="54"/>
      <c r="H31" s="54"/>
      <c r="I31" s="54"/>
      <c r="J31" s="54"/>
      <c r="K31" s="54"/>
      <c r="L31" s="54"/>
      <c r="M31" s="74"/>
      <c r="N31" s="76"/>
    </row>
    <row r="32" ht="27" customHeight="1" spans="1:14">
      <c r="A32" s="26"/>
      <c r="B32" s="43"/>
      <c r="C32" s="48"/>
      <c r="D32" s="52"/>
      <c r="E32" s="52"/>
      <c r="F32" s="53"/>
      <c r="G32" s="54"/>
      <c r="H32" s="54"/>
      <c r="I32" s="54"/>
      <c r="J32" s="54"/>
      <c r="K32" s="54"/>
      <c r="L32" s="54"/>
      <c r="M32" s="74"/>
      <c r="N32" s="76"/>
    </row>
    <row r="33" ht="27" customHeight="1" spans="1:14">
      <c r="A33" s="26"/>
      <c r="B33" s="43"/>
      <c r="C33" s="48"/>
      <c r="D33" s="52"/>
      <c r="E33" s="52"/>
      <c r="F33" s="53"/>
      <c r="G33" s="54"/>
      <c r="H33" s="54"/>
      <c r="I33" s="54"/>
      <c r="J33" s="54"/>
      <c r="K33" s="54"/>
      <c r="L33" s="54"/>
      <c r="M33" s="74"/>
      <c r="N33" s="76"/>
    </row>
    <row r="34" ht="27" customHeight="1" spans="1:14">
      <c r="A34" s="26"/>
      <c r="B34" s="43"/>
      <c r="C34" s="48"/>
      <c r="D34" s="52"/>
      <c r="E34" s="52"/>
      <c r="F34" s="53"/>
      <c r="G34" s="54"/>
      <c r="H34" s="54"/>
      <c r="I34" s="54"/>
      <c r="J34" s="54"/>
      <c r="K34" s="54"/>
      <c r="L34" s="54"/>
      <c r="M34" s="74"/>
      <c r="N34" s="76"/>
    </row>
    <row r="35" ht="27" customHeight="1" spans="1:14">
      <c r="A35" s="26"/>
      <c r="B35" s="43"/>
      <c r="C35" s="48"/>
      <c r="D35" s="55"/>
      <c r="E35" s="55"/>
      <c r="F35" s="56"/>
      <c r="G35" s="57"/>
      <c r="H35" s="57"/>
      <c r="I35" s="57"/>
      <c r="J35" s="57"/>
      <c r="K35" s="57"/>
      <c r="L35" s="57"/>
      <c r="M35" s="74"/>
      <c r="N35" s="76"/>
    </row>
    <row r="36" ht="270" customHeight="1" spans="1:14">
      <c r="A36" s="26">
        <v>5</v>
      </c>
      <c r="B36" s="58" t="s">
        <v>418</v>
      </c>
      <c r="C36" s="59" t="s">
        <v>419</v>
      </c>
      <c r="D36" s="58" t="s">
        <v>420</v>
      </c>
      <c r="E36" s="58" t="s">
        <v>421</v>
      </c>
      <c r="F36" s="27">
        <v>104.27</v>
      </c>
      <c r="G36" s="60">
        <v>70</v>
      </c>
      <c r="H36" s="61">
        <v>29.41</v>
      </c>
      <c r="I36" s="61"/>
      <c r="J36" s="61"/>
      <c r="K36" s="61"/>
      <c r="L36" s="61">
        <v>4.86</v>
      </c>
      <c r="M36" s="84" t="s">
        <v>422</v>
      </c>
      <c r="N36" s="76"/>
    </row>
    <row r="37" ht="270" customHeight="1" spans="1:14">
      <c r="A37" s="26">
        <v>6</v>
      </c>
      <c r="B37" s="58" t="s">
        <v>101</v>
      </c>
      <c r="C37" s="59" t="s">
        <v>423</v>
      </c>
      <c r="D37" s="62" t="s">
        <v>424</v>
      </c>
      <c r="E37" s="58" t="s">
        <v>62</v>
      </c>
      <c r="F37" s="27">
        <v>370.024479</v>
      </c>
      <c r="G37" s="63">
        <v>254.792379</v>
      </c>
      <c r="H37" s="63"/>
      <c r="I37" s="63"/>
      <c r="J37" s="63">
        <v>100</v>
      </c>
      <c r="K37" s="63"/>
      <c r="L37" s="63">
        <v>15.2321</v>
      </c>
      <c r="M37" s="84" t="s">
        <v>425</v>
      </c>
      <c r="N37" s="75"/>
    </row>
    <row r="38" ht="284" customHeight="1" spans="1:14">
      <c r="A38" s="26">
        <v>7</v>
      </c>
      <c r="B38" s="58" t="s">
        <v>145</v>
      </c>
      <c r="C38" s="59" t="s">
        <v>426</v>
      </c>
      <c r="D38" s="58" t="s">
        <v>427</v>
      </c>
      <c r="E38" s="64" t="s">
        <v>62</v>
      </c>
      <c r="F38" s="27">
        <v>401.67465</v>
      </c>
      <c r="G38" s="60">
        <v>400</v>
      </c>
      <c r="H38" s="61"/>
      <c r="I38" s="61"/>
      <c r="J38" s="61"/>
      <c r="K38" s="61"/>
      <c r="L38" s="61">
        <v>1.67465</v>
      </c>
      <c r="M38" s="84" t="s">
        <v>428</v>
      </c>
      <c r="N38" s="75"/>
    </row>
    <row r="39" ht="254" customHeight="1" spans="1:14">
      <c r="A39" s="26">
        <v>8</v>
      </c>
      <c r="B39" s="58" t="s">
        <v>148</v>
      </c>
      <c r="C39" s="59" t="s">
        <v>429</v>
      </c>
      <c r="D39" s="58" t="s">
        <v>430</v>
      </c>
      <c r="E39" s="64" t="s">
        <v>62</v>
      </c>
      <c r="F39" s="27">
        <v>375.634294</v>
      </c>
      <c r="G39" s="60"/>
      <c r="H39" s="61">
        <v>353.368777</v>
      </c>
      <c r="I39" s="61"/>
      <c r="J39" s="61"/>
      <c r="K39" s="61"/>
      <c r="L39" s="61">
        <v>22.265524</v>
      </c>
      <c r="M39" s="84" t="s">
        <v>431</v>
      </c>
      <c r="N39" s="76"/>
    </row>
    <row r="40" ht="72" customHeight="1" spans="1:14">
      <c r="A40" s="26">
        <v>9</v>
      </c>
      <c r="B40" s="58" t="s">
        <v>151</v>
      </c>
      <c r="C40" s="65" t="s">
        <v>432</v>
      </c>
      <c r="D40" s="58" t="s">
        <v>430</v>
      </c>
      <c r="E40" s="64" t="s">
        <v>62</v>
      </c>
      <c r="F40" s="27">
        <v>65.42409</v>
      </c>
      <c r="G40" s="60"/>
      <c r="H40" s="61">
        <v>65</v>
      </c>
      <c r="I40" s="61"/>
      <c r="J40" s="61"/>
      <c r="K40" s="61"/>
      <c r="L40" s="61">
        <v>0.42409</v>
      </c>
      <c r="M40" s="25"/>
      <c r="N40" s="76"/>
    </row>
    <row r="41" ht="220" customHeight="1" spans="1:14">
      <c r="A41" s="26">
        <v>10</v>
      </c>
      <c r="B41" s="66" t="s">
        <v>188</v>
      </c>
      <c r="C41" s="67" t="s">
        <v>433</v>
      </c>
      <c r="D41" s="58" t="s">
        <v>434</v>
      </c>
      <c r="E41" s="58" t="s">
        <v>62</v>
      </c>
      <c r="F41" s="27">
        <v>183.044851</v>
      </c>
      <c r="G41" s="63"/>
      <c r="H41" s="63"/>
      <c r="I41" s="63"/>
      <c r="J41" s="85">
        <v>173.599287</v>
      </c>
      <c r="K41" s="63"/>
      <c r="L41" s="63">
        <v>9.445564</v>
      </c>
      <c r="M41" s="39"/>
      <c r="N41" s="75"/>
    </row>
    <row r="42" ht="36" customHeight="1" spans="1:14">
      <c r="A42" s="68" t="s">
        <v>214</v>
      </c>
      <c r="B42" s="69" t="s">
        <v>435</v>
      </c>
      <c r="C42" s="70"/>
      <c r="D42" s="71"/>
      <c r="E42" s="72"/>
      <c r="F42" s="73">
        <f>SUM(F43:F46)</f>
        <v>417.677154</v>
      </c>
      <c r="G42" s="73">
        <f t="shared" ref="G42:L42" si="2">SUM(G43:G46)</f>
        <v>71.901223</v>
      </c>
      <c r="H42" s="73">
        <f t="shared" si="2"/>
        <v>5</v>
      </c>
      <c r="I42" s="73">
        <f t="shared" si="2"/>
        <v>126.036081</v>
      </c>
      <c r="J42" s="73">
        <f t="shared" si="2"/>
        <v>0</v>
      </c>
      <c r="K42" s="73">
        <f t="shared" si="2"/>
        <v>0</v>
      </c>
      <c r="L42" s="73">
        <f t="shared" si="2"/>
        <v>214.73985</v>
      </c>
      <c r="M42" s="86"/>
      <c r="N42" s="76"/>
    </row>
    <row r="43" ht="79" customHeight="1" spans="1:14">
      <c r="A43" s="26">
        <v>1</v>
      </c>
      <c r="B43" s="58" t="s">
        <v>436</v>
      </c>
      <c r="C43" s="65" t="s">
        <v>437</v>
      </c>
      <c r="D43" s="62" t="s">
        <v>438</v>
      </c>
      <c r="E43" s="58" t="s">
        <v>62</v>
      </c>
      <c r="F43" s="27">
        <v>26</v>
      </c>
      <c r="G43" s="74">
        <v>26</v>
      </c>
      <c r="H43" s="63"/>
      <c r="I43" s="63"/>
      <c r="J43" s="63"/>
      <c r="K43" s="63"/>
      <c r="L43" s="63"/>
      <c r="M43" s="87" t="s">
        <v>439</v>
      </c>
      <c r="N43" s="75"/>
    </row>
    <row r="44" ht="119" customHeight="1" spans="1:14">
      <c r="A44" s="26">
        <v>2</v>
      </c>
      <c r="B44" s="58" t="s">
        <v>259</v>
      </c>
      <c r="C44" s="65" t="s">
        <v>440</v>
      </c>
      <c r="D44" s="62" t="s">
        <v>434</v>
      </c>
      <c r="E44" s="58" t="s">
        <v>62</v>
      </c>
      <c r="F44" s="32">
        <v>126.036081</v>
      </c>
      <c r="G44" s="74"/>
      <c r="H44" s="63"/>
      <c r="I44" s="85">
        <v>126.036081</v>
      </c>
      <c r="J44" s="63"/>
      <c r="K44" s="63"/>
      <c r="L44" s="63"/>
      <c r="M44" s="58" t="s">
        <v>441</v>
      </c>
      <c r="N44" s="75"/>
    </row>
    <row r="45" ht="268" customHeight="1" spans="1:14">
      <c r="A45" s="26">
        <v>3</v>
      </c>
      <c r="B45" s="58" t="s">
        <v>300</v>
      </c>
      <c r="C45" s="59" t="s">
        <v>442</v>
      </c>
      <c r="D45" s="58" t="s">
        <v>427</v>
      </c>
      <c r="E45" s="58" t="s">
        <v>62</v>
      </c>
      <c r="F45" s="27">
        <v>164.368973</v>
      </c>
      <c r="G45" s="63">
        <v>45.901223</v>
      </c>
      <c r="H45" s="63"/>
      <c r="I45" s="63"/>
      <c r="J45" s="63"/>
      <c r="K45" s="63"/>
      <c r="L45" s="63">
        <v>118.46775</v>
      </c>
      <c r="M45" s="25"/>
      <c r="N45" s="75"/>
    </row>
    <row r="46" ht="225" customHeight="1" spans="1:14">
      <c r="A46" s="26">
        <v>4</v>
      </c>
      <c r="B46" s="58" t="s">
        <v>302</v>
      </c>
      <c r="C46" s="59" t="s">
        <v>443</v>
      </c>
      <c r="D46" s="58" t="s">
        <v>430</v>
      </c>
      <c r="E46" s="58" t="s">
        <v>62</v>
      </c>
      <c r="F46" s="27">
        <v>101.2721</v>
      </c>
      <c r="G46" s="63"/>
      <c r="H46" s="63">
        <v>5</v>
      </c>
      <c r="I46" s="63"/>
      <c r="J46" s="63"/>
      <c r="K46" s="63"/>
      <c r="L46" s="63">
        <v>96.2721</v>
      </c>
      <c r="M46" s="25"/>
      <c r="N46" s="76"/>
    </row>
  </sheetData>
  <mergeCells count="43">
    <mergeCell ref="A2:M2"/>
    <mergeCell ref="G4:L4"/>
    <mergeCell ref="B7:C7"/>
    <mergeCell ref="B8:C8"/>
    <mergeCell ref="B42:C42"/>
    <mergeCell ref="A4:A6"/>
    <mergeCell ref="A9:A16"/>
    <mergeCell ref="A17:A21"/>
    <mergeCell ref="A22:A24"/>
    <mergeCell ref="A25:A35"/>
    <mergeCell ref="B4:B6"/>
    <mergeCell ref="B9:B16"/>
    <mergeCell ref="B17:B21"/>
    <mergeCell ref="B22:B24"/>
    <mergeCell ref="B25:B35"/>
    <mergeCell ref="C4:C6"/>
    <mergeCell ref="C9:C16"/>
    <mergeCell ref="C17:C21"/>
    <mergeCell ref="C22:C24"/>
    <mergeCell ref="C25:C35"/>
    <mergeCell ref="D4:D6"/>
    <mergeCell ref="D25:D35"/>
    <mergeCell ref="E4:E6"/>
    <mergeCell ref="E25:E35"/>
    <mergeCell ref="F4:F6"/>
    <mergeCell ref="F25:F35"/>
    <mergeCell ref="G5:G6"/>
    <mergeCell ref="G25:G35"/>
    <mergeCell ref="H5:H6"/>
    <mergeCell ref="H25:H35"/>
    <mergeCell ref="I5:I6"/>
    <mergeCell ref="I25:I35"/>
    <mergeCell ref="J5:J6"/>
    <mergeCell ref="J25:J35"/>
    <mergeCell ref="K5:K6"/>
    <mergeCell ref="K25:K35"/>
    <mergeCell ref="L5:L6"/>
    <mergeCell ref="L25:L35"/>
    <mergeCell ref="M4:M6"/>
    <mergeCell ref="M9:M16"/>
    <mergeCell ref="M17:M21"/>
    <mergeCell ref="M22:M24"/>
    <mergeCell ref="M25:M35"/>
  </mergeCells>
  <conditionalFormatting sqref="B37:C37">
    <cfRule type="duplicateValues" dxfId="0" priority="3"/>
  </conditionalFormatting>
  <conditionalFormatting sqref="B38:B40">
    <cfRule type="duplicateValues" dxfId="0" priority="2"/>
  </conditionalFormatting>
  <conditionalFormatting sqref="B45:B46">
    <cfRule type="duplicateValues" dxfId="0" priority="1"/>
  </conditionalFormatting>
  <pageMargins left="0.751388888888889" right="0.751388888888889" top="1" bottom="1" header="0.5" footer="0.5"/>
  <pageSetup paperSize="9" scale="61"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你以為你以為的是你以為的嗎？</cp:lastModifiedBy>
  <dcterms:created xsi:type="dcterms:W3CDTF">2025-01-02T08:11:00Z</dcterms:created>
  <dcterms:modified xsi:type="dcterms:W3CDTF">2025-02-27T02:40:03Z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9F0FC702516C41928446B4C537A1AF94_11</vt:lpwstr>
  </property>
  <property fmtid="{D5CDD505-2E9C-101B-9397-08002B2CF9AE}" pid="3" name="KSOProductBuildVer">
    <vt:lpwstr>2052-12.1.0.20305</vt:lpwstr>
  </property>
</Properties>
</file>