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按标段划分" sheetId="12" r:id="rId1"/>
    <sheet name="按乡镇划分" sheetId="13" r:id="rId2"/>
    <sheet name="节灌原始统计数据4.2" sheetId="9" state="hidden" r:id="rId3"/>
  </sheets>
  <definedNames>
    <definedName name="_xlnm.Print_Titles" localSheetId="0">按标段划分!$2:$5</definedName>
    <definedName name="_xlnm.Print_Titles" localSheetId="1">按乡镇划分!$2:$5</definedName>
  </definedNames>
  <calcPr calcId="144525"/>
</workbook>
</file>

<file path=xl/sharedStrings.xml><?xml version="1.0" encoding="utf-8"?>
<sst xmlns="http://schemas.openxmlformats.org/spreadsheetml/2006/main" count="393" uniqueCount="196">
  <si>
    <t>附件1</t>
  </si>
  <si>
    <t>盐池县2023年巩固拓展脱贫攻坚成果同乡村振兴有效衔接--特色产业生产道路工程项目完成情况统计表（按标段划分）</t>
  </si>
  <si>
    <t>标段划分</t>
  </si>
  <si>
    <t>乡镇</t>
  </si>
  <si>
    <t>行政村</t>
  </si>
  <si>
    <t>详细地点</t>
  </si>
  <si>
    <t>建设规模</t>
  </si>
  <si>
    <t>中标价
（元）</t>
  </si>
  <si>
    <t>送审价
（元）</t>
  </si>
  <si>
    <t>结算资金
(元）</t>
  </si>
  <si>
    <t>施工单位</t>
  </si>
  <si>
    <t>备注</t>
  </si>
  <si>
    <t>水泥路路面长度（米）</t>
  </si>
  <si>
    <t>护栏(m)</t>
  </si>
  <si>
    <t>排水边沟(m)</t>
  </si>
  <si>
    <t>路缘石（m）</t>
  </si>
  <si>
    <t>截墙（m）</t>
  </si>
  <si>
    <t>道牙（m）</t>
  </si>
  <si>
    <t>护坡(㎡)</t>
  </si>
  <si>
    <t>道口(㎡)</t>
  </si>
  <si>
    <t>路肩硬化(㎡)</t>
  </si>
  <si>
    <t>砂砾石路口(㎡)</t>
  </si>
  <si>
    <t>过路盖板(㎡)</t>
  </si>
  <si>
    <t>标志牌(套)</t>
  </si>
  <si>
    <t>减速带(套)</t>
  </si>
  <si>
    <t>错车道(个)</t>
  </si>
  <si>
    <t>过路管涵(座)</t>
  </si>
  <si>
    <t>过水路面（生产桥）（座）</t>
  </si>
  <si>
    <t>穿路钢管（处）</t>
  </si>
  <si>
    <t>排水边沟穿混凝土路(处)</t>
  </si>
  <si>
    <r>
      <rPr>
        <b/>
        <sz val="10"/>
        <color theme="1"/>
        <rFont val="SimSun"/>
        <charset val="134"/>
      </rPr>
      <t>边沟出水口(座)</t>
    </r>
  </si>
  <si>
    <t>宽3米</t>
  </si>
  <si>
    <t>宽3.5米</t>
  </si>
  <si>
    <t>宽4米</t>
  </si>
  <si>
    <t>宽4.5米</t>
  </si>
  <si>
    <t>宽5米</t>
  </si>
  <si>
    <t>宽5.5米</t>
  </si>
  <si>
    <t>合计</t>
  </si>
  <si>
    <t>一标段</t>
  </si>
  <si>
    <t>高沙窝镇</t>
  </si>
  <si>
    <t>二步坑村</t>
  </si>
  <si>
    <t>杨记梁--余记梁</t>
  </si>
  <si>
    <t>盐池县融盐振兴建筑工程有限公司</t>
  </si>
  <si>
    <t>小计</t>
  </si>
  <si>
    <t>二标段</t>
  </si>
  <si>
    <t>南梁村</t>
  </si>
  <si>
    <t>S202--姬家圈村</t>
  </si>
  <si>
    <t>宁夏鸿通建设工程有限公司</t>
  </si>
  <si>
    <t>三标段</t>
  </si>
  <si>
    <t>营西村</t>
  </si>
  <si>
    <t>魏庄子村</t>
  </si>
  <si>
    <t>宁夏宁宏建筑工程有限公司</t>
  </si>
  <si>
    <t>宝塔村</t>
  </si>
  <si>
    <t>石记坑村</t>
  </si>
  <si>
    <t>1处</t>
  </si>
  <si>
    <t>四标段</t>
  </si>
  <si>
    <t>花马池镇</t>
  </si>
  <si>
    <t>李华台村</t>
  </si>
  <si>
    <t>芦记沟至张记台</t>
  </si>
  <si>
    <t>宁夏中康建设工程有限公司</t>
  </si>
  <si>
    <t>五标段</t>
  </si>
  <si>
    <t>李记沟村</t>
  </si>
  <si>
    <t>乡道--李记沟村</t>
  </si>
  <si>
    <t>宁夏国桢园林绿化建设工程有限公司</t>
  </si>
  <si>
    <t>乡道--沟北村</t>
  </si>
  <si>
    <t>六标段</t>
  </si>
  <si>
    <t>田记掌村</t>
  </si>
  <si>
    <t>王记圈村</t>
  </si>
  <si>
    <t>宁夏旭彤建设工程有限公司</t>
  </si>
  <si>
    <t>长城村</t>
  </si>
  <si>
    <t>G307--环城路</t>
  </si>
  <si>
    <t>环城路--五堡羊场</t>
  </si>
  <si>
    <t>七标段</t>
  </si>
  <si>
    <t>四墩子村</t>
  </si>
  <si>
    <t>草泥洼--红山沟村</t>
  </si>
  <si>
    <t>宁夏奋兴建设工程有限公司</t>
  </si>
  <si>
    <t>八标段</t>
  </si>
  <si>
    <t>王乐井乡</t>
  </si>
  <si>
    <t>郑家堡村</t>
  </si>
  <si>
    <t>牛头沟村</t>
  </si>
  <si>
    <t>中禾北方建设集团有限公司</t>
  </si>
  <si>
    <t>九标段</t>
  </si>
  <si>
    <t>冯记沟乡</t>
  </si>
  <si>
    <t>雨强</t>
  </si>
  <si>
    <t>张家场--羊场</t>
  </si>
  <si>
    <t>宁夏亿川建设有限公司</t>
  </si>
  <si>
    <t>马儿庄</t>
  </si>
  <si>
    <t>龚儿庄--污水处理厂</t>
  </si>
  <si>
    <t>十标段</t>
  </si>
  <si>
    <t>汪水塘</t>
  </si>
  <si>
    <t>金渠子--S309省道</t>
  </si>
  <si>
    <t>宁夏华立建设工程有限公司</t>
  </si>
  <si>
    <t>十一标段</t>
  </si>
  <si>
    <t>青山乡</t>
  </si>
  <si>
    <t>青山</t>
  </si>
  <si>
    <t>G244--小青山村</t>
  </si>
  <si>
    <t>宁夏国基建设工程有限公司</t>
  </si>
  <si>
    <t>王记场村</t>
  </si>
  <si>
    <t>旺四滩村</t>
  </si>
  <si>
    <t>石记场村</t>
  </si>
  <si>
    <t>十二标段</t>
  </si>
  <si>
    <t>陈记圈村</t>
  </si>
  <si>
    <t>宁夏瑞丰达建设工程有限公司</t>
  </si>
  <si>
    <t>营盘台村</t>
  </si>
  <si>
    <t>营盘台--王庄村</t>
  </si>
  <si>
    <t>十三标段</t>
  </si>
  <si>
    <t>方山村</t>
  </si>
  <si>
    <t>尚记圈村</t>
  </si>
  <si>
    <t>宁夏运达工程建设有限责任公司</t>
  </si>
  <si>
    <t>十四标段</t>
  </si>
  <si>
    <t>后台村</t>
  </si>
  <si>
    <t>宁夏捷丰建设工程有限公司</t>
  </si>
  <si>
    <t>十五标段</t>
  </si>
  <si>
    <t>大水坑镇</t>
  </si>
  <si>
    <t>柳条井村</t>
  </si>
  <si>
    <t>朱新庄</t>
  </si>
  <si>
    <t>宁夏环筑建设有限公司</t>
  </si>
  <si>
    <t>玉皇庙村</t>
  </si>
  <si>
    <t>张旧庄村</t>
  </si>
  <si>
    <t>西雪梁子村</t>
  </si>
  <si>
    <t>摆宴井</t>
  </si>
  <si>
    <t>孙记沟</t>
  </si>
  <si>
    <t>十六标段</t>
  </si>
  <si>
    <t>马坊村</t>
  </si>
  <si>
    <t>宁夏易方达建设工程有限公司</t>
  </si>
  <si>
    <t>马坊村-羊场</t>
  </si>
  <si>
    <t>井沟村-羊场</t>
  </si>
  <si>
    <t>石山沟村</t>
  </si>
  <si>
    <t>2处</t>
  </si>
  <si>
    <t>新建村</t>
  </si>
  <si>
    <t>碱沟子村</t>
  </si>
  <si>
    <t>十七标段</t>
  </si>
  <si>
    <t>大水坑西队</t>
  </si>
  <si>
    <t>双梁井村</t>
  </si>
  <si>
    <t>宁夏鹏吉特瑞建设有限公司</t>
  </si>
  <si>
    <t>十八标段</t>
  </si>
  <si>
    <t>惠安堡镇</t>
  </si>
  <si>
    <t>隰宁堡村</t>
  </si>
  <si>
    <t>苦水井村</t>
  </si>
  <si>
    <t>宁夏鑫源建设工程有限公司</t>
  </si>
  <si>
    <t>十九标段</t>
  </si>
  <si>
    <t>杜记沟</t>
  </si>
  <si>
    <t>村道---黄花晾晒场</t>
  </si>
  <si>
    <t>宁夏佰瑞麒建设工程有限公司</t>
  </si>
  <si>
    <t>杨儿庄</t>
  </si>
  <si>
    <t>武兴庄--杨儿庄</t>
  </si>
  <si>
    <t>萌城村</t>
  </si>
  <si>
    <t>21m</t>
  </si>
  <si>
    <t>二十标段</t>
  </si>
  <si>
    <t>麻黄山乡</t>
  </si>
  <si>
    <t>后洼村</t>
  </si>
  <si>
    <t>宁夏达源建设工程有限公司</t>
  </si>
  <si>
    <t>管记掌村</t>
  </si>
  <si>
    <t>贺背洼村</t>
  </si>
  <si>
    <t>盐池县2023年巩固拓展脱贫攻坚成果同乡村振兴有效衔接--特色产业生产道路工程项目完成情况统计表（按乡镇划分）</t>
  </si>
  <si>
    <t>摆宴井村</t>
  </si>
  <si>
    <t>杜记沟村</t>
  </si>
  <si>
    <t>杨儿庄村</t>
  </si>
  <si>
    <t>青山村</t>
  </si>
  <si>
    <t>花马池乡</t>
  </si>
  <si>
    <t>序号</t>
  </si>
  <si>
    <t>自然村</t>
  </si>
  <si>
    <t>井编号</t>
  </si>
  <si>
    <t>地块</t>
  </si>
  <si>
    <t>面积/亩</t>
  </si>
  <si>
    <t>长城</t>
  </si>
  <si>
    <t>八堡</t>
  </si>
  <si>
    <t>没有电</t>
  </si>
  <si>
    <t>深井</t>
  </si>
  <si>
    <t>冒寨子</t>
  </si>
  <si>
    <t>蔡记塘</t>
  </si>
  <si>
    <t>李记场</t>
  </si>
  <si>
    <t>高利乌素</t>
  </si>
  <si>
    <t>路记梁</t>
  </si>
  <si>
    <t>待定</t>
  </si>
  <si>
    <t>八岔梁</t>
  </si>
  <si>
    <t>西井滩</t>
  </si>
  <si>
    <t>双井子</t>
  </si>
  <si>
    <t>夏记墩</t>
  </si>
  <si>
    <t>南洼</t>
  </si>
  <si>
    <t>皖记沟</t>
  </si>
  <si>
    <t>北王圈</t>
  </si>
  <si>
    <t>井无证，取水用于1号井</t>
  </si>
  <si>
    <t>哈巴湖核心区</t>
  </si>
  <si>
    <t>总计</t>
  </si>
  <si>
    <t>井沟编号</t>
  </si>
  <si>
    <t>猫头梁</t>
  </si>
  <si>
    <t>二道湖</t>
  </si>
  <si>
    <t>从西向东选取面积</t>
  </si>
  <si>
    <t>方山</t>
  </si>
  <si>
    <t>高圈</t>
  </si>
  <si>
    <t>沟坝水</t>
  </si>
  <si>
    <t>郝记台</t>
  </si>
  <si>
    <t>井是19年项目</t>
  </si>
  <si>
    <t>汪四滩</t>
  </si>
  <si>
    <t>接口为110闸门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</si>
</sst>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_ "/>
    <numFmt numFmtId="178" formatCode="0_ "/>
  </numFmts>
  <fonts count="47">
    <font>
      <sz val="11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0"/>
      <color theme="1"/>
      <name val="宋体"/>
      <charset val="134"/>
    </font>
    <font>
      <b/>
      <sz val="22"/>
      <color theme="1"/>
      <name val="宋体"/>
      <charset val="134"/>
    </font>
    <font>
      <b/>
      <sz val="11"/>
      <color theme="1"/>
      <name val="宋体"/>
      <charset val="134"/>
    </font>
    <font>
      <sz val="11"/>
      <color indexed="8"/>
      <name val="等线"/>
      <charset val="134"/>
      <scheme val="minor"/>
    </font>
    <font>
      <b/>
      <sz val="11"/>
      <color indexed="8"/>
      <name val="等线"/>
      <charset val="134"/>
      <scheme val="minor"/>
    </font>
    <font>
      <sz val="14"/>
      <color indexed="8"/>
      <name val="黑体"/>
      <charset val="134"/>
    </font>
    <font>
      <b/>
      <sz val="20"/>
      <color theme="1"/>
      <name val="宋体"/>
      <charset val="134"/>
    </font>
    <font>
      <b/>
      <sz val="10"/>
      <name val="宋体"/>
      <charset val="134"/>
    </font>
    <font>
      <b/>
      <sz val="15"/>
      <color theme="1"/>
      <name val="宋体"/>
      <charset val="134"/>
    </font>
    <font>
      <sz val="10"/>
      <name val="宋体"/>
      <charset val="134"/>
    </font>
    <font>
      <sz val="10"/>
      <color rgb="FF000000"/>
      <name val="SimSun"/>
      <charset val="134"/>
    </font>
    <font>
      <sz val="10"/>
      <name val="SimSun"/>
      <charset val="134"/>
    </font>
    <font>
      <sz val="10"/>
      <color rgb="FFFF0000"/>
      <name val="宋体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rgb="FFFF0000"/>
      <name val="宋体"/>
      <charset val="134"/>
    </font>
    <font>
      <b/>
      <sz val="10"/>
      <color theme="1"/>
      <name val="宋体"/>
      <charset val="134"/>
    </font>
    <font>
      <b/>
      <sz val="10"/>
      <color theme="1"/>
      <name val="SimSun"/>
      <charset val="134"/>
    </font>
    <font>
      <b/>
      <sz val="11"/>
      <color theme="1"/>
      <name val="等线"/>
      <charset val="134"/>
      <scheme val="minor"/>
    </font>
    <font>
      <b/>
      <sz val="26"/>
      <color theme="1"/>
      <name val="宋体"/>
      <charset val="134"/>
    </font>
    <font>
      <sz val="10"/>
      <name val="微软雅黑"/>
      <charset val="134"/>
    </font>
    <font>
      <b/>
      <sz val="10"/>
      <color rgb="FFFF0000"/>
      <name val="宋体"/>
      <charset val="134"/>
    </font>
    <font>
      <b/>
      <sz val="11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1"/>
      <name val="Tahoma"/>
      <charset val="134"/>
    </font>
    <font>
      <sz val="11"/>
      <color indexed="8"/>
      <name val="宋体"/>
      <charset val="134"/>
    </font>
    <font>
      <sz val="10"/>
      <name val="Geneva"/>
      <charset val="134"/>
    </font>
  </fonts>
  <fills count="35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/>
    <xf numFmtId="42" fontId="0" fillId="0" borderId="0" applyFont="0" applyFill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6" fillId="5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9" borderId="13" applyNumberFormat="0" applyFont="0" applyAlignment="0" applyProtection="0">
      <alignment vertical="center"/>
    </xf>
    <xf numFmtId="0" fontId="28" fillId="10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14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37" fillId="13" borderId="16" applyNumberFormat="0" applyAlignment="0" applyProtection="0">
      <alignment vertical="center"/>
    </xf>
    <xf numFmtId="0" fontId="38" fillId="13" borderId="12" applyNumberFormat="0" applyAlignment="0" applyProtection="0">
      <alignment vertical="center"/>
    </xf>
    <xf numFmtId="0" fontId="39" fillId="14" borderId="17" applyNumberFormat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40" fillId="0" borderId="18" applyNumberFormat="0" applyFill="0" applyAlignment="0" applyProtection="0">
      <alignment vertical="center"/>
    </xf>
    <xf numFmtId="0" fontId="41" fillId="0" borderId="19" applyNumberFormat="0" applyFill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3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5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8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5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5" fillId="33" borderId="0" applyNumberFormat="0" applyBorder="0" applyAlignment="0" applyProtection="0">
      <alignment vertical="center"/>
    </xf>
    <xf numFmtId="0" fontId="28" fillId="34" borderId="0" applyNumberFormat="0" applyBorder="0" applyAlignment="0" applyProtection="0">
      <alignment vertical="center"/>
    </xf>
    <xf numFmtId="0" fontId="44" fillId="0" borderId="0"/>
    <xf numFmtId="0" fontId="45" fillId="0" borderId="0">
      <alignment vertical="center"/>
    </xf>
    <xf numFmtId="0" fontId="46" fillId="0" borderId="0"/>
  </cellStyleXfs>
  <cellXfs count="84">
    <xf numFmtId="0" fontId="0" fillId="0" borderId="0" xfId="0"/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/>
    <xf numFmtId="0" fontId="7" fillId="0" borderId="0" xfId="0" applyFont="1" applyFill="1" applyAlignment="1">
      <alignment vertical="center"/>
    </xf>
    <xf numFmtId="0" fontId="8" fillId="0" borderId="0" xfId="0" applyFont="1" applyFill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176" fontId="14" fillId="0" borderId="1" xfId="0" applyNumberFormat="1" applyFont="1" applyFill="1" applyBorder="1" applyAlignment="1">
      <alignment horizontal="center" vertical="center" wrapText="1"/>
    </xf>
    <xf numFmtId="176" fontId="15" fillId="0" borderId="1" xfId="0" applyNumberFormat="1" applyFont="1" applyFill="1" applyBorder="1" applyAlignment="1"/>
    <xf numFmtId="176" fontId="11" fillId="0" borderId="1" xfId="0" applyNumberFormat="1" applyFont="1" applyFill="1" applyBorder="1" applyAlignment="1">
      <alignment vertical="center" wrapText="1"/>
    </xf>
    <xf numFmtId="0" fontId="16" fillId="0" borderId="0" xfId="0" applyFont="1" applyFill="1" applyAlignment="1">
      <alignment horizontal="center" vertical="center" wrapText="1"/>
    </xf>
    <xf numFmtId="177" fontId="17" fillId="0" borderId="0" xfId="0" applyNumberFormat="1" applyFont="1" applyFill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3" xfId="0" applyFont="1" applyFill="1" applyBorder="1" applyAlignment="1">
      <alignment horizontal="center" vertical="center" wrapText="1"/>
    </xf>
    <xf numFmtId="176" fontId="11" fillId="0" borderId="7" xfId="0" applyNumberFormat="1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178" fontId="11" fillId="0" borderId="8" xfId="0" applyNumberFormat="1" applyFont="1" applyFill="1" applyBorder="1" applyAlignment="1">
      <alignment horizontal="center" vertical="center" wrapText="1"/>
    </xf>
    <xf numFmtId="176" fontId="11" fillId="0" borderId="8" xfId="0" applyNumberFormat="1" applyFont="1" applyFill="1" applyBorder="1" applyAlignment="1">
      <alignment horizontal="center" vertical="center" wrapText="1"/>
    </xf>
    <xf numFmtId="178" fontId="14" fillId="0" borderId="8" xfId="0" applyNumberFormat="1" applyFont="1" applyFill="1" applyBorder="1" applyAlignment="1">
      <alignment horizontal="center" vertical="center" wrapText="1"/>
    </xf>
    <xf numFmtId="176" fontId="14" fillId="0" borderId="7" xfId="0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176" fontId="11" fillId="0" borderId="9" xfId="0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8" fillId="0" borderId="2" xfId="0" applyFont="1" applyFill="1" applyBorder="1" applyAlignment="1">
      <alignment horizontal="center" vertical="center" wrapText="1"/>
    </xf>
    <xf numFmtId="0" fontId="18" fillId="0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 wrapText="1"/>
    </xf>
    <xf numFmtId="177" fontId="9" fillId="0" borderId="1" xfId="0" applyNumberFormat="1" applyFont="1" applyFill="1" applyBorder="1" applyAlignment="1">
      <alignment horizontal="center" vertical="center" wrapText="1"/>
    </xf>
    <xf numFmtId="177" fontId="16" fillId="0" borderId="2" xfId="0" applyNumberFormat="1" applyFont="1" applyFill="1" applyBorder="1" applyAlignment="1">
      <alignment horizontal="center" vertical="center" wrapText="1"/>
    </xf>
    <xf numFmtId="177" fontId="16" fillId="0" borderId="4" xfId="0" applyNumberFormat="1" applyFont="1" applyFill="1" applyBorder="1" applyAlignment="1">
      <alignment horizontal="center" vertical="center" wrapText="1"/>
    </xf>
    <xf numFmtId="178" fontId="11" fillId="0" borderId="11" xfId="0" applyNumberFormat="1" applyFont="1" applyFill="1" applyBorder="1" applyAlignment="1">
      <alignment horizontal="center" vertical="center" wrapText="1"/>
    </xf>
    <xf numFmtId="177" fontId="16" fillId="0" borderId="1" xfId="0" applyNumberFormat="1" applyFont="1" applyFill="1" applyBorder="1" applyAlignment="1">
      <alignment horizontal="center" vertical="center" wrapText="1"/>
    </xf>
    <xf numFmtId="177" fontId="16" fillId="0" borderId="3" xfId="0" applyNumberFormat="1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177" fontId="4" fillId="0" borderId="3" xfId="0" applyNumberFormat="1" applyFont="1" applyFill="1" applyBorder="1" applyAlignment="1">
      <alignment horizontal="center" vertical="center" wrapText="1"/>
    </xf>
    <xf numFmtId="0" fontId="20" fillId="0" borderId="0" xfId="0" applyFont="1" applyFill="1"/>
    <xf numFmtId="0" fontId="21" fillId="0" borderId="0" xfId="0" applyFont="1" applyFill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176" fontId="9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vertic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176" fontId="23" fillId="0" borderId="1" xfId="0" applyNumberFormat="1" applyFont="1" applyFill="1" applyBorder="1" applyAlignment="1">
      <alignment horizontal="center" vertical="center" wrapText="1"/>
    </xf>
    <xf numFmtId="176" fontId="24" fillId="0" borderId="1" xfId="0" applyNumberFormat="1" applyFont="1" applyFill="1" applyBorder="1" applyAlignment="1"/>
    <xf numFmtId="176" fontId="9" fillId="0" borderId="7" xfId="0" applyNumberFormat="1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178" fontId="9" fillId="0" borderId="8" xfId="0" applyNumberFormat="1" applyFont="1" applyFill="1" applyBorder="1" applyAlignment="1">
      <alignment horizontal="center" vertical="center" wrapText="1"/>
    </xf>
    <xf numFmtId="176" fontId="23" fillId="0" borderId="7" xfId="0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horizontal="center" vertical="center" wrapText="1"/>
    </xf>
    <xf numFmtId="176" fontId="9" fillId="0" borderId="8" xfId="0" applyNumberFormat="1" applyFont="1" applyFill="1" applyBorder="1" applyAlignment="1">
      <alignment horizontal="center" vertical="center" wrapText="1"/>
    </xf>
    <xf numFmtId="178" fontId="9" fillId="0" borderId="1" xfId="0" applyNumberFormat="1" applyFont="1" applyFill="1" applyBorder="1" applyAlignment="1">
      <alignment vertical="center" wrapText="1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  <cellStyle name="常规_2012.10.7利通区2012年小农水项目工程量清单 2" xfId="50"/>
    <cellStyle name="样式 1" xfId="51"/>
  </cellStyles>
  <tableStyles count="0" defaultTableStyle="TableStyleMedium9" defaultPivotStyle="PivotStyleLight16"/>
  <colors>
    <mruColors>
      <color rgb="00FFFF00"/>
      <color rgb="0092D05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216"/>
  <sheetViews>
    <sheetView tabSelected="1" view="pageBreakPreview" zoomScaleNormal="100" workbookViewId="0">
      <pane xSplit="4" ySplit="5" topLeftCell="E42" activePane="bottomRight" state="frozen"/>
      <selection/>
      <selection pane="topRight"/>
      <selection pane="bottomLeft"/>
      <selection pane="bottomRight" activeCell="A1" sqref="A1"/>
    </sheetView>
  </sheetViews>
  <sheetFormatPr defaultColWidth="9" defaultRowHeight="13.5"/>
  <cols>
    <col min="1" max="1" width="11" style="15" customWidth="1"/>
    <col min="2" max="2" width="9.875" style="17" customWidth="1"/>
    <col min="3" max="3" width="11" style="15" customWidth="1"/>
    <col min="4" max="4" width="15.375" style="15" customWidth="1"/>
    <col min="5" max="5" width="6.375" style="15" customWidth="1"/>
    <col min="6" max="8" width="9" style="15" customWidth="1"/>
    <col min="9" max="10" width="8.375" style="15" customWidth="1"/>
    <col min="11" max="11" width="7.25" style="15" customWidth="1"/>
    <col min="12" max="12" width="6.625" style="15" customWidth="1"/>
    <col min="13" max="13" width="5.875" style="15" customWidth="1"/>
    <col min="14" max="14" width="7.25" style="15" customWidth="1"/>
    <col min="15" max="15" width="9.375" style="15" customWidth="1"/>
    <col min="16" max="16" width="8.375" style="15" customWidth="1"/>
    <col min="17" max="17" width="9.375" style="15" customWidth="1"/>
    <col min="18" max="18" width="8.875" style="15" customWidth="1"/>
    <col min="19" max="19" width="9.375" style="15" customWidth="1"/>
    <col min="20" max="20" width="8.5" style="15" customWidth="1"/>
    <col min="21" max="21" width="7.5" style="15" customWidth="1"/>
    <col min="22" max="23" width="5.875" style="15" customWidth="1"/>
    <col min="24" max="24" width="9.125" style="15" customWidth="1"/>
    <col min="25" max="25" width="9.375" style="15" customWidth="1"/>
    <col min="26" max="26" width="5.875" style="15" customWidth="1"/>
    <col min="27" max="27" width="11.125" style="15" customWidth="1"/>
    <col min="28" max="28" width="7.625" style="15" customWidth="1"/>
    <col min="29" max="30" width="13.75" style="15" customWidth="1"/>
    <col min="31" max="31" width="14.625" style="15" customWidth="1"/>
    <col min="32" max="32" width="20.375" style="15" customWidth="1"/>
    <col min="33" max="33" width="12.4416666666667" style="15" customWidth="1"/>
    <col min="34" max="16377" width="9" style="15"/>
    <col min="16378" max="16384" width="9" style="18"/>
  </cols>
  <sheetData>
    <row r="1" ht="21" customHeight="1" spans="1:1">
      <c r="A1" s="19" t="s">
        <v>0</v>
      </c>
    </row>
    <row r="2" s="15" customFormat="1" ht="42" customHeight="1" spans="1:33">
      <c r="A2" s="66" t="s">
        <v>1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  <c r="AE2" s="66"/>
      <c r="AF2" s="66"/>
      <c r="AG2" s="66"/>
    </row>
    <row r="3" s="15" customFormat="1" ht="21" customHeight="1" spans="1:33">
      <c r="A3" s="21" t="s">
        <v>2</v>
      </c>
      <c r="B3" s="21" t="s">
        <v>3</v>
      </c>
      <c r="C3" s="21" t="s">
        <v>4</v>
      </c>
      <c r="D3" s="21" t="s">
        <v>5</v>
      </c>
      <c r="E3" s="22" t="s">
        <v>6</v>
      </c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23"/>
      <c r="AB3" s="55"/>
      <c r="AC3" s="21" t="s">
        <v>7</v>
      </c>
      <c r="AD3" s="21" t="s">
        <v>8</v>
      </c>
      <c r="AE3" s="21" t="s">
        <v>9</v>
      </c>
      <c r="AF3" s="21" t="s">
        <v>10</v>
      </c>
      <c r="AG3" s="21" t="s">
        <v>11</v>
      </c>
    </row>
    <row r="4" s="15" customFormat="1" ht="24.75" customHeight="1" spans="1:33">
      <c r="A4" s="21"/>
      <c r="B4" s="21"/>
      <c r="C4" s="21"/>
      <c r="D4" s="21"/>
      <c r="E4" s="24" t="s">
        <v>12</v>
      </c>
      <c r="F4" s="25"/>
      <c r="G4" s="25"/>
      <c r="H4" s="25"/>
      <c r="I4" s="25"/>
      <c r="J4" s="38"/>
      <c r="K4" s="39" t="s">
        <v>13</v>
      </c>
      <c r="L4" s="40" t="s">
        <v>14</v>
      </c>
      <c r="M4" s="40" t="s">
        <v>15</v>
      </c>
      <c r="N4" s="41" t="s">
        <v>16</v>
      </c>
      <c r="O4" s="41" t="s">
        <v>17</v>
      </c>
      <c r="P4" s="40" t="s">
        <v>18</v>
      </c>
      <c r="Q4" s="40" t="s">
        <v>19</v>
      </c>
      <c r="R4" s="52" t="s">
        <v>20</v>
      </c>
      <c r="S4" s="40" t="s">
        <v>21</v>
      </c>
      <c r="T4" s="52" t="s">
        <v>22</v>
      </c>
      <c r="U4" s="39" t="s">
        <v>23</v>
      </c>
      <c r="V4" s="39" t="s">
        <v>24</v>
      </c>
      <c r="W4" s="39" t="s">
        <v>25</v>
      </c>
      <c r="X4" s="21" t="s">
        <v>26</v>
      </c>
      <c r="Y4" s="52" t="s">
        <v>27</v>
      </c>
      <c r="Z4" s="52" t="s">
        <v>28</v>
      </c>
      <c r="AA4" s="40" t="s">
        <v>29</v>
      </c>
      <c r="AB4" s="40" t="s">
        <v>30</v>
      </c>
      <c r="AC4" s="21"/>
      <c r="AD4" s="21"/>
      <c r="AE4" s="21"/>
      <c r="AF4" s="21"/>
      <c r="AG4" s="21"/>
    </row>
    <row r="5" s="15" customFormat="1" ht="26.25" customHeight="1" spans="1:33">
      <c r="A5" s="21"/>
      <c r="B5" s="21"/>
      <c r="C5" s="21"/>
      <c r="D5" s="21"/>
      <c r="E5" s="21" t="s">
        <v>31</v>
      </c>
      <c r="F5" s="21" t="s">
        <v>32</v>
      </c>
      <c r="G5" s="21" t="s">
        <v>33</v>
      </c>
      <c r="H5" s="21" t="s">
        <v>34</v>
      </c>
      <c r="I5" s="21" t="s">
        <v>35</v>
      </c>
      <c r="J5" s="21" t="s">
        <v>36</v>
      </c>
      <c r="K5" s="39"/>
      <c r="L5" s="39"/>
      <c r="M5" s="40"/>
      <c r="N5" s="42"/>
      <c r="O5" s="42"/>
      <c r="P5" s="39"/>
      <c r="Q5" s="39"/>
      <c r="R5" s="53"/>
      <c r="S5" s="40"/>
      <c r="T5" s="53"/>
      <c r="U5" s="39"/>
      <c r="V5" s="39"/>
      <c r="W5" s="39"/>
      <c r="X5" s="21"/>
      <c r="Y5" s="53"/>
      <c r="Z5" s="53"/>
      <c r="AA5" s="39"/>
      <c r="AB5" s="39"/>
      <c r="AC5" s="21"/>
      <c r="AD5" s="21"/>
      <c r="AE5" s="21"/>
      <c r="AF5" s="21"/>
      <c r="AG5" s="21"/>
    </row>
    <row r="6" s="15" customFormat="1" ht="24.75" customHeight="1" spans="1:33">
      <c r="A6" s="21" t="s">
        <v>37</v>
      </c>
      <c r="B6" s="21"/>
      <c r="C6" s="21"/>
      <c r="D6" s="24"/>
      <c r="E6" s="21">
        <f>E8+E10+E13+E15+E18+E22+E24+E26+E29+E31+E35+E38+E41+E43+E49+E55+E57+E59+E63+E66</f>
        <v>323.6</v>
      </c>
      <c r="F6" s="21">
        <f>F8+F10+F13+F15+F18+F22+F24+F26+F29+F31+F35+F38+F41+F43+F49+F55+F57+F59+F63+F66</f>
        <v>23167.1</v>
      </c>
      <c r="G6" s="21">
        <f t="shared" ref="G6:Q6" si="0">G8+G10+G13+G15+G18+G22+G24+G26+G29+G31+G35+G38+G41+G43+G49+G55+G57+G59+G63+G66</f>
        <v>56</v>
      </c>
      <c r="H6" s="21">
        <f t="shared" si="0"/>
        <v>27384.5</v>
      </c>
      <c r="I6" s="21">
        <f t="shared" si="0"/>
        <v>5105.9</v>
      </c>
      <c r="J6" s="21">
        <f t="shared" si="0"/>
        <v>1163</v>
      </c>
      <c r="K6" s="21">
        <f t="shared" si="0"/>
        <v>884.3</v>
      </c>
      <c r="L6" s="21">
        <f t="shared" si="0"/>
        <v>1651.9</v>
      </c>
      <c r="M6" s="21">
        <f t="shared" si="0"/>
        <v>150</v>
      </c>
      <c r="N6" s="21">
        <f t="shared" si="0"/>
        <v>339.5</v>
      </c>
      <c r="O6" s="21">
        <f t="shared" si="0"/>
        <v>62</v>
      </c>
      <c r="P6" s="21">
        <f t="shared" ref="P6:AB6" si="1">P8+P10+P13+P15+P18+P22+P24+P26+P29+P31+P35+P38+P41+P43+P49+P55+P57+P59+P63+P66</f>
        <v>85.68</v>
      </c>
      <c r="Q6" s="21">
        <f t="shared" si="1"/>
        <v>1625.5</v>
      </c>
      <c r="R6" s="21">
        <f t="shared" si="1"/>
        <v>69</v>
      </c>
      <c r="S6" s="21">
        <f t="shared" si="1"/>
        <v>1128.5</v>
      </c>
      <c r="T6" s="21">
        <f t="shared" si="1"/>
        <v>63.86</v>
      </c>
      <c r="U6" s="21">
        <f t="shared" si="1"/>
        <v>164</v>
      </c>
      <c r="V6" s="21">
        <f t="shared" si="1"/>
        <v>59</v>
      </c>
      <c r="W6" s="21">
        <f t="shared" si="1"/>
        <v>2</v>
      </c>
      <c r="X6" s="21">
        <f t="shared" si="1"/>
        <v>5</v>
      </c>
      <c r="Y6" s="21">
        <f t="shared" si="1"/>
        <v>2</v>
      </c>
      <c r="Z6" s="21">
        <f t="shared" si="1"/>
        <v>14</v>
      </c>
      <c r="AA6" s="21">
        <f t="shared" si="1"/>
        <v>2</v>
      </c>
      <c r="AB6" s="21">
        <f t="shared" si="1"/>
        <v>3</v>
      </c>
      <c r="AC6" s="56">
        <v>28381251.44</v>
      </c>
      <c r="AD6" s="56">
        <f>SUM(AD7:AD66)</f>
        <v>29150197.81</v>
      </c>
      <c r="AE6" s="56">
        <f>SUM(AE7:AE66)</f>
        <v>28847681.58</v>
      </c>
      <c r="AF6" s="56"/>
      <c r="AG6" s="56"/>
    </row>
    <row r="7" s="15" customFormat="1" ht="24.75" customHeight="1" spans="1:33">
      <c r="A7" s="67" t="s">
        <v>38</v>
      </c>
      <c r="B7" s="28" t="s">
        <v>39</v>
      </c>
      <c r="C7" s="28" t="s">
        <v>40</v>
      </c>
      <c r="D7" s="28" t="s">
        <v>41</v>
      </c>
      <c r="E7" s="28"/>
      <c r="F7" s="29">
        <v>516.3</v>
      </c>
      <c r="G7" s="29"/>
      <c r="H7" s="29">
        <v>1369.6</v>
      </c>
      <c r="I7" s="29"/>
      <c r="J7" s="43"/>
      <c r="K7" s="44"/>
      <c r="L7" s="44"/>
      <c r="M7" s="44"/>
      <c r="N7" s="44"/>
      <c r="O7" s="44"/>
      <c r="P7" s="44"/>
      <c r="Q7" s="44">
        <v>105</v>
      </c>
      <c r="R7" s="44"/>
      <c r="S7" s="44">
        <v>43</v>
      </c>
      <c r="T7" s="44"/>
      <c r="U7" s="44">
        <v>3</v>
      </c>
      <c r="V7" s="44">
        <v>2</v>
      </c>
      <c r="W7" s="44"/>
      <c r="X7" s="44"/>
      <c r="Y7" s="44"/>
      <c r="Z7" s="44"/>
      <c r="AA7" s="44"/>
      <c r="AB7" s="44"/>
      <c r="AC7" s="57">
        <v>916339.23</v>
      </c>
      <c r="AD7" s="57">
        <v>946647.4</v>
      </c>
      <c r="AE7" s="57">
        <v>942311.91</v>
      </c>
      <c r="AF7" s="57" t="s">
        <v>42</v>
      </c>
      <c r="AG7" s="57"/>
    </row>
    <row r="8" s="15" customFormat="1" ht="24.75" customHeight="1" spans="1:33">
      <c r="A8" s="5" t="s">
        <v>43</v>
      </c>
      <c r="B8" s="5"/>
      <c r="C8" s="5"/>
      <c r="D8" s="5"/>
      <c r="E8" s="28"/>
      <c r="F8" s="68">
        <v>516.3</v>
      </c>
      <c r="G8" s="68"/>
      <c r="H8" s="68">
        <v>1369.6</v>
      </c>
      <c r="I8" s="68"/>
      <c r="J8" s="75"/>
      <c r="K8" s="76"/>
      <c r="L8" s="76"/>
      <c r="M8" s="76"/>
      <c r="N8" s="76"/>
      <c r="O8" s="76"/>
      <c r="P8" s="76"/>
      <c r="Q8" s="76">
        <v>105</v>
      </c>
      <c r="R8" s="76"/>
      <c r="S8" s="76">
        <v>43</v>
      </c>
      <c r="T8" s="76"/>
      <c r="U8" s="76">
        <v>3</v>
      </c>
      <c r="V8" s="76">
        <v>2</v>
      </c>
      <c r="W8" s="76"/>
      <c r="X8" s="76"/>
      <c r="Y8" s="76"/>
      <c r="Z8" s="76"/>
      <c r="AA8" s="76"/>
      <c r="AB8" s="76"/>
      <c r="AC8" s="61"/>
      <c r="AD8" s="61"/>
      <c r="AE8" s="61"/>
      <c r="AF8" s="61"/>
      <c r="AG8" s="61"/>
    </row>
    <row r="9" s="15" customFormat="1" ht="24.75" customHeight="1" spans="1:33">
      <c r="A9" s="67" t="s">
        <v>44</v>
      </c>
      <c r="B9" s="28" t="s">
        <v>39</v>
      </c>
      <c r="C9" s="28" t="s">
        <v>45</v>
      </c>
      <c r="D9" s="28" t="s">
        <v>46</v>
      </c>
      <c r="E9" s="28">
        <v>30.6</v>
      </c>
      <c r="F9" s="29"/>
      <c r="G9" s="29"/>
      <c r="H9" s="29">
        <v>2855</v>
      </c>
      <c r="I9" s="29"/>
      <c r="J9" s="43"/>
      <c r="K9" s="44"/>
      <c r="L9" s="44"/>
      <c r="M9" s="44"/>
      <c r="N9" s="44"/>
      <c r="O9" s="44"/>
      <c r="P9" s="44"/>
      <c r="Q9" s="44">
        <v>33</v>
      </c>
      <c r="R9" s="44"/>
      <c r="S9" s="44">
        <v>342</v>
      </c>
      <c r="T9" s="44"/>
      <c r="U9" s="44">
        <v>4</v>
      </c>
      <c r="V9" s="44">
        <v>1</v>
      </c>
      <c r="W9" s="44"/>
      <c r="X9" s="44"/>
      <c r="Y9" s="44"/>
      <c r="Z9" s="44"/>
      <c r="AA9" s="44"/>
      <c r="AB9" s="44"/>
      <c r="AC9" s="57">
        <v>1438817.25</v>
      </c>
      <c r="AD9" s="57">
        <v>1524719.93</v>
      </c>
      <c r="AE9" s="57">
        <v>1507393.64</v>
      </c>
      <c r="AF9" s="57" t="s">
        <v>47</v>
      </c>
      <c r="AG9" s="57"/>
    </row>
    <row r="10" s="15" customFormat="1" ht="24.75" customHeight="1" spans="1:33">
      <c r="A10" s="5" t="s">
        <v>43</v>
      </c>
      <c r="B10" s="5"/>
      <c r="C10" s="5"/>
      <c r="D10" s="5"/>
      <c r="E10" s="21">
        <v>30.6</v>
      </c>
      <c r="F10" s="68"/>
      <c r="G10" s="68"/>
      <c r="H10" s="68">
        <v>2855</v>
      </c>
      <c r="I10" s="68"/>
      <c r="J10" s="75"/>
      <c r="K10" s="76"/>
      <c r="L10" s="76"/>
      <c r="M10" s="76"/>
      <c r="N10" s="76"/>
      <c r="O10" s="76"/>
      <c r="P10" s="76"/>
      <c r="Q10" s="76">
        <v>33</v>
      </c>
      <c r="R10" s="76"/>
      <c r="S10" s="76">
        <v>342</v>
      </c>
      <c r="T10" s="76"/>
      <c r="U10" s="76">
        <v>4</v>
      </c>
      <c r="V10" s="76">
        <v>1</v>
      </c>
      <c r="W10" s="76"/>
      <c r="X10" s="76"/>
      <c r="Y10" s="76"/>
      <c r="Z10" s="76"/>
      <c r="AA10" s="76"/>
      <c r="AB10" s="76"/>
      <c r="AC10" s="61"/>
      <c r="AD10" s="61"/>
      <c r="AE10" s="61"/>
      <c r="AF10" s="61"/>
      <c r="AG10" s="61"/>
    </row>
    <row r="11" s="15" customFormat="1" ht="24.75" customHeight="1" spans="1:33">
      <c r="A11" s="69" t="s">
        <v>48</v>
      </c>
      <c r="B11" s="28" t="s">
        <v>39</v>
      </c>
      <c r="C11" s="28" t="s">
        <v>49</v>
      </c>
      <c r="D11" s="28" t="s">
        <v>50</v>
      </c>
      <c r="E11" s="28"/>
      <c r="F11" s="29"/>
      <c r="G11" s="29"/>
      <c r="H11" s="29">
        <v>916.3</v>
      </c>
      <c r="I11" s="29"/>
      <c r="J11" s="43"/>
      <c r="K11" s="44"/>
      <c r="L11" s="44"/>
      <c r="M11" s="44"/>
      <c r="N11" s="44"/>
      <c r="O11" s="44"/>
      <c r="P11" s="44"/>
      <c r="Q11" s="44">
        <v>22</v>
      </c>
      <c r="R11" s="44"/>
      <c r="S11" s="44">
        <v>188</v>
      </c>
      <c r="T11" s="44"/>
      <c r="U11" s="44">
        <v>4</v>
      </c>
      <c r="V11" s="44">
        <v>1</v>
      </c>
      <c r="W11" s="44"/>
      <c r="X11" s="44"/>
      <c r="Y11" s="44"/>
      <c r="Z11" s="44"/>
      <c r="AA11" s="44"/>
      <c r="AB11" s="44"/>
      <c r="AC11" s="57">
        <v>1364718.18</v>
      </c>
      <c r="AD11" s="57">
        <v>1384987.07</v>
      </c>
      <c r="AE11" s="57">
        <v>1381097.96</v>
      </c>
      <c r="AF11" s="57" t="s">
        <v>51</v>
      </c>
      <c r="AG11" s="57"/>
    </row>
    <row r="12" s="15" customFormat="1" ht="24.75" customHeight="1" spans="1:33">
      <c r="A12" s="70"/>
      <c r="B12" s="28" t="s">
        <v>39</v>
      </c>
      <c r="C12" s="28" t="s">
        <v>52</v>
      </c>
      <c r="D12" s="28" t="s">
        <v>53</v>
      </c>
      <c r="E12" s="28"/>
      <c r="F12" s="29"/>
      <c r="G12" s="29"/>
      <c r="H12" s="29">
        <v>1674.3</v>
      </c>
      <c r="I12" s="29"/>
      <c r="J12" s="43"/>
      <c r="K12" s="44"/>
      <c r="L12" s="44"/>
      <c r="M12" s="44"/>
      <c r="N12" s="44"/>
      <c r="O12" s="44"/>
      <c r="P12" s="44"/>
      <c r="Q12" s="44" t="s">
        <v>54</v>
      </c>
      <c r="R12" s="44"/>
      <c r="S12" s="44">
        <v>108</v>
      </c>
      <c r="T12" s="44"/>
      <c r="U12" s="44">
        <v>6</v>
      </c>
      <c r="V12" s="44">
        <v>2</v>
      </c>
      <c r="W12" s="44"/>
      <c r="X12" s="44"/>
      <c r="Y12" s="44"/>
      <c r="Z12" s="44"/>
      <c r="AA12" s="44"/>
      <c r="AB12" s="44"/>
      <c r="AC12" s="58"/>
      <c r="AD12" s="58"/>
      <c r="AE12" s="58"/>
      <c r="AF12" s="58"/>
      <c r="AG12" s="58"/>
    </row>
    <row r="13" s="16" customFormat="1" ht="24.75" customHeight="1" spans="1:33">
      <c r="A13" s="5" t="s">
        <v>43</v>
      </c>
      <c r="B13" s="5"/>
      <c r="C13" s="5"/>
      <c r="D13" s="5"/>
      <c r="E13" s="21"/>
      <c r="F13" s="68"/>
      <c r="G13" s="68"/>
      <c r="H13" s="68">
        <f>H11+H12</f>
        <v>2590.6</v>
      </c>
      <c r="I13" s="68"/>
      <c r="J13" s="75"/>
      <c r="K13" s="76"/>
      <c r="L13" s="76"/>
      <c r="M13" s="76"/>
      <c r="N13" s="21"/>
      <c r="O13" s="76"/>
      <c r="P13" s="76"/>
      <c r="Q13" s="76">
        <v>22</v>
      </c>
      <c r="R13" s="76"/>
      <c r="S13" s="76">
        <f>S11+S12</f>
        <v>296</v>
      </c>
      <c r="T13" s="76"/>
      <c r="U13" s="76">
        <f>U11+U12</f>
        <v>10</v>
      </c>
      <c r="V13" s="76">
        <f>V11+V12</f>
        <v>3</v>
      </c>
      <c r="W13" s="76"/>
      <c r="X13" s="76"/>
      <c r="Y13" s="76"/>
      <c r="Z13" s="76"/>
      <c r="AA13" s="76"/>
      <c r="AB13" s="76"/>
      <c r="AC13" s="61"/>
      <c r="AD13" s="61"/>
      <c r="AE13" s="61"/>
      <c r="AF13" s="61"/>
      <c r="AG13" s="61"/>
    </row>
    <row r="14" s="15" customFormat="1" ht="39" customHeight="1" spans="1:33">
      <c r="A14" s="69" t="s">
        <v>55</v>
      </c>
      <c r="B14" s="28" t="s">
        <v>56</v>
      </c>
      <c r="C14" s="27" t="s">
        <v>57</v>
      </c>
      <c r="D14" s="28" t="s">
        <v>58</v>
      </c>
      <c r="E14" s="28"/>
      <c r="F14" s="29"/>
      <c r="G14" s="29"/>
      <c r="H14" s="29">
        <v>1789</v>
      </c>
      <c r="I14" s="29"/>
      <c r="J14" s="43"/>
      <c r="K14" s="44">
        <v>228</v>
      </c>
      <c r="L14" s="44">
        <v>370</v>
      </c>
      <c r="M14" s="44"/>
      <c r="N14" s="44"/>
      <c r="O14" s="44"/>
      <c r="P14" s="44"/>
      <c r="Q14" s="44"/>
      <c r="R14" s="44"/>
      <c r="S14" s="44"/>
      <c r="T14" s="44"/>
      <c r="U14" s="44"/>
      <c r="V14" s="44"/>
      <c r="W14" s="44"/>
      <c r="X14" s="44"/>
      <c r="Y14" s="44"/>
      <c r="Z14" s="44"/>
      <c r="AA14" s="44"/>
      <c r="AB14" s="44"/>
      <c r="AC14" s="57">
        <v>1215218.57</v>
      </c>
      <c r="AD14" s="57">
        <v>1208198.17</v>
      </c>
      <c r="AE14" s="57">
        <v>1198899.07</v>
      </c>
      <c r="AF14" s="57" t="s">
        <v>59</v>
      </c>
      <c r="AG14" s="57"/>
    </row>
    <row r="15" s="16" customFormat="1" ht="27" customHeight="1" spans="1:33">
      <c r="A15" s="5" t="s">
        <v>43</v>
      </c>
      <c r="B15" s="5"/>
      <c r="C15" s="5"/>
      <c r="D15" s="5"/>
      <c r="E15" s="21"/>
      <c r="F15" s="68"/>
      <c r="G15" s="68"/>
      <c r="H15" s="68">
        <v>1789</v>
      </c>
      <c r="I15" s="68"/>
      <c r="J15" s="75"/>
      <c r="K15" s="76">
        <v>228</v>
      </c>
      <c r="L15" s="76">
        <v>370</v>
      </c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61"/>
      <c r="AD15" s="61"/>
      <c r="AE15" s="61"/>
      <c r="AF15" s="61"/>
      <c r="AG15" s="61"/>
    </row>
    <row r="16" s="15" customFormat="1" ht="24.75" customHeight="1" spans="1:33">
      <c r="A16" s="69" t="s">
        <v>60</v>
      </c>
      <c r="B16" s="28" t="s">
        <v>56</v>
      </c>
      <c r="C16" s="28" t="s">
        <v>61</v>
      </c>
      <c r="D16" s="28" t="s">
        <v>62</v>
      </c>
      <c r="E16" s="28"/>
      <c r="F16" s="29"/>
      <c r="G16" s="29"/>
      <c r="H16" s="29">
        <v>1506.6</v>
      </c>
      <c r="I16" s="29"/>
      <c r="J16" s="43"/>
      <c r="K16" s="44"/>
      <c r="L16" s="44"/>
      <c r="M16" s="44"/>
      <c r="N16" s="44"/>
      <c r="O16" s="44"/>
      <c r="P16" s="44"/>
      <c r="Q16" s="44">
        <v>43</v>
      </c>
      <c r="R16" s="44"/>
      <c r="S16" s="44"/>
      <c r="T16" s="44"/>
      <c r="U16" s="44">
        <v>4</v>
      </c>
      <c r="V16" s="44">
        <v>2</v>
      </c>
      <c r="W16" s="44"/>
      <c r="X16" s="44"/>
      <c r="Y16" s="44"/>
      <c r="Z16" s="44"/>
      <c r="AA16" s="44"/>
      <c r="AB16" s="44"/>
      <c r="AC16" s="57">
        <v>1962376.54</v>
      </c>
      <c r="AD16" s="57">
        <v>1965651.79</v>
      </c>
      <c r="AE16" s="57">
        <v>1956778.21</v>
      </c>
      <c r="AF16" s="57" t="s">
        <v>63</v>
      </c>
      <c r="AG16" s="57"/>
    </row>
    <row r="17" s="15" customFormat="1" ht="24.75" customHeight="1" spans="1:33">
      <c r="A17" s="70"/>
      <c r="B17" s="28" t="s">
        <v>56</v>
      </c>
      <c r="C17" s="28"/>
      <c r="D17" s="28" t="s">
        <v>64</v>
      </c>
      <c r="E17" s="28"/>
      <c r="F17" s="29"/>
      <c r="G17" s="29"/>
      <c r="H17" s="29">
        <v>1867</v>
      </c>
      <c r="I17" s="29"/>
      <c r="J17" s="43"/>
      <c r="K17" s="44"/>
      <c r="L17" s="44"/>
      <c r="M17" s="44"/>
      <c r="N17" s="44"/>
      <c r="O17" s="44"/>
      <c r="P17" s="44"/>
      <c r="Q17" s="44">
        <v>23</v>
      </c>
      <c r="R17" s="44"/>
      <c r="S17" s="44"/>
      <c r="T17" s="44"/>
      <c r="U17" s="44">
        <v>3</v>
      </c>
      <c r="V17" s="44">
        <v>1</v>
      </c>
      <c r="W17" s="44"/>
      <c r="X17" s="44"/>
      <c r="Y17" s="44"/>
      <c r="Z17" s="44"/>
      <c r="AA17" s="44"/>
      <c r="AB17" s="44"/>
      <c r="AC17" s="58"/>
      <c r="AD17" s="58"/>
      <c r="AE17" s="58"/>
      <c r="AF17" s="58"/>
      <c r="AG17" s="58"/>
    </row>
    <row r="18" s="15" customFormat="1" ht="24.75" customHeight="1" spans="1:33">
      <c r="A18" s="5" t="s">
        <v>43</v>
      </c>
      <c r="B18" s="5"/>
      <c r="C18" s="5"/>
      <c r="D18" s="5"/>
      <c r="E18" s="28"/>
      <c r="F18" s="29"/>
      <c r="G18" s="29"/>
      <c r="H18" s="68">
        <f>H16+H17</f>
        <v>3373.6</v>
      </c>
      <c r="I18" s="29"/>
      <c r="J18" s="43"/>
      <c r="K18" s="44"/>
      <c r="L18" s="44"/>
      <c r="M18" s="44"/>
      <c r="N18" s="44"/>
      <c r="O18" s="76"/>
      <c r="P18" s="44"/>
      <c r="Q18" s="76">
        <f>Q16+Q17</f>
        <v>66</v>
      </c>
      <c r="R18" s="44"/>
      <c r="S18" s="76"/>
      <c r="T18" s="44"/>
      <c r="U18" s="76">
        <f>U16+U17</f>
        <v>7</v>
      </c>
      <c r="V18" s="76">
        <f>V16+V17</f>
        <v>3</v>
      </c>
      <c r="W18" s="44"/>
      <c r="X18" s="44"/>
      <c r="Y18" s="44"/>
      <c r="Z18" s="44"/>
      <c r="AA18" s="44"/>
      <c r="AB18" s="44"/>
      <c r="AC18" s="61"/>
      <c r="AD18" s="61"/>
      <c r="AE18" s="61"/>
      <c r="AF18" s="61"/>
      <c r="AG18" s="61"/>
    </row>
    <row r="19" s="15" customFormat="1" ht="24.75" customHeight="1" spans="1:33">
      <c r="A19" s="69" t="s">
        <v>65</v>
      </c>
      <c r="B19" s="28" t="s">
        <v>56</v>
      </c>
      <c r="C19" s="28" t="s">
        <v>66</v>
      </c>
      <c r="D19" s="28" t="s">
        <v>67</v>
      </c>
      <c r="E19" s="28"/>
      <c r="F19" s="29">
        <v>63</v>
      </c>
      <c r="G19" s="29"/>
      <c r="H19" s="29"/>
      <c r="I19" s="29"/>
      <c r="J19" s="43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57">
        <v>1260974.63</v>
      </c>
      <c r="AD19" s="57">
        <v>1340097.78</v>
      </c>
      <c r="AE19" s="57">
        <v>1328856.08</v>
      </c>
      <c r="AF19" s="57" t="s">
        <v>68</v>
      </c>
      <c r="AG19" s="57"/>
    </row>
    <row r="20" s="15" customFormat="1" ht="24.75" customHeight="1" spans="1:33">
      <c r="A20" s="70"/>
      <c r="B20" s="28" t="s">
        <v>56</v>
      </c>
      <c r="C20" s="28" t="s">
        <v>69</v>
      </c>
      <c r="D20" s="28" t="s">
        <v>70</v>
      </c>
      <c r="E20" s="28"/>
      <c r="F20" s="29"/>
      <c r="G20" s="29"/>
      <c r="H20" s="29"/>
      <c r="I20" s="29">
        <v>1045.7</v>
      </c>
      <c r="J20" s="43"/>
      <c r="K20" s="45"/>
      <c r="L20" s="45"/>
      <c r="M20" s="45"/>
      <c r="N20" s="45"/>
      <c r="O20" s="45"/>
      <c r="P20" s="45"/>
      <c r="Q20" s="45">
        <v>39</v>
      </c>
      <c r="R20" s="45"/>
      <c r="S20" s="45"/>
      <c r="T20" s="45"/>
      <c r="U20" s="45">
        <v>6</v>
      </c>
      <c r="V20" s="45">
        <v>2</v>
      </c>
      <c r="W20" s="45"/>
      <c r="X20" s="45"/>
      <c r="Y20" s="45"/>
      <c r="Z20" s="45"/>
      <c r="AA20" s="45"/>
      <c r="AB20" s="45"/>
      <c r="AC20" s="58"/>
      <c r="AD20" s="58"/>
      <c r="AE20" s="58"/>
      <c r="AF20" s="58"/>
      <c r="AG20" s="58"/>
    </row>
    <row r="21" s="15" customFormat="1" ht="24.75" customHeight="1" spans="1:33">
      <c r="A21" s="70"/>
      <c r="B21" s="28" t="s">
        <v>56</v>
      </c>
      <c r="C21" s="28"/>
      <c r="D21" s="28" t="s">
        <v>71</v>
      </c>
      <c r="E21" s="28"/>
      <c r="F21" s="29"/>
      <c r="G21" s="29"/>
      <c r="H21" s="29">
        <v>896.4</v>
      </c>
      <c r="I21" s="29"/>
      <c r="J21" s="43"/>
      <c r="K21" s="45"/>
      <c r="L21" s="45"/>
      <c r="M21" s="45"/>
      <c r="N21" s="45"/>
      <c r="O21" s="45"/>
      <c r="P21" s="45"/>
      <c r="Q21" s="45"/>
      <c r="R21" s="45"/>
      <c r="S21" s="45"/>
      <c r="T21" s="45"/>
      <c r="U21" s="45">
        <v>4</v>
      </c>
      <c r="V21" s="45">
        <v>2</v>
      </c>
      <c r="W21" s="45"/>
      <c r="X21" s="45"/>
      <c r="Y21" s="45"/>
      <c r="Z21" s="45"/>
      <c r="AA21" s="45"/>
      <c r="AB21" s="45"/>
      <c r="AC21" s="58"/>
      <c r="AD21" s="58"/>
      <c r="AE21" s="58"/>
      <c r="AF21" s="58"/>
      <c r="AG21" s="58"/>
    </row>
    <row r="22" s="16" customFormat="1" ht="24.75" customHeight="1" spans="1:33">
      <c r="A22" s="5" t="s">
        <v>43</v>
      </c>
      <c r="B22" s="5"/>
      <c r="C22" s="5"/>
      <c r="D22" s="5"/>
      <c r="E22" s="21"/>
      <c r="F22" s="68">
        <f>F19+F20+F21</f>
        <v>63</v>
      </c>
      <c r="G22" s="68"/>
      <c r="H22" s="68">
        <f>H19+H20+H21</f>
        <v>896.4</v>
      </c>
      <c r="I22" s="68">
        <f>I19+I20+I21</f>
        <v>1045.7</v>
      </c>
      <c r="J22" s="75"/>
      <c r="K22" s="77"/>
      <c r="L22" s="77"/>
      <c r="M22" s="77"/>
      <c r="N22" s="77"/>
      <c r="O22" s="77"/>
      <c r="P22" s="77"/>
      <c r="Q22" s="76">
        <f>Q19+Q20+Q21</f>
        <v>39</v>
      </c>
      <c r="R22" s="77"/>
      <c r="S22" s="77"/>
      <c r="T22" s="77"/>
      <c r="U22" s="76">
        <f>U19+U20+U21</f>
        <v>10</v>
      </c>
      <c r="V22" s="76">
        <f>V19+V20+V21</f>
        <v>4</v>
      </c>
      <c r="W22" s="77"/>
      <c r="X22" s="77"/>
      <c r="Y22" s="77"/>
      <c r="Z22" s="77"/>
      <c r="AA22" s="77"/>
      <c r="AB22" s="77"/>
      <c r="AC22" s="61"/>
      <c r="AD22" s="61"/>
      <c r="AE22" s="61"/>
      <c r="AF22" s="61"/>
      <c r="AG22" s="61"/>
    </row>
    <row r="23" s="15" customFormat="1" ht="24.75" customHeight="1" spans="1:33">
      <c r="A23" s="69" t="s">
        <v>72</v>
      </c>
      <c r="B23" s="28" t="s">
        <v>56</v>
      </c>
      <c r="C23" s="28" t="s">
        <v>73</v>
      </c>
      <c r="D23" s="28" t="s">
        <v>74</v>
      </c>
      <c r="E23" s="28"/>
      <c r="F23" s="29"/>
      <c r="G23" s="29"/>
      <c r="H23" s="29">
        <v>2011.5</v>
      </c>
      <c r="I23" s="29"/>
      <c r="J23" s="43"/>
      <c r="K23" s="45"/>
      <c r="L23" s="45"/>
      <c r="M23" s="45"/>
      <c r="N23" s="45"/>
      <c r="O23" s="45"/>
      <c r="P23" s="45"/>
      <c r="Q23" s="45">
        <v>44</v>
      </c>
      <c r="R23" s="45"/>
      <c r="S23" s="45">
        <v>425</v>
      </c>
      <c r="T23" s="45"/>
      <c r="U23" s="45">
        <v>3</v>
      </c>
      <c r="V23" s="45">
        <v>1</v>
      </c>
      <c r="W23" s="45"/>
      <c r="X23" s="45"/>
      <c r="Y23" s="45"/>
      <c r="Z23" s="45"/>
      <c r="AA23" s="45"/>
      <c r="AB23" s="45"/>
      <c r="AC23" s="57">
        <v>1311956.63</v>
      </c>
      <c r="AD23" s="57">
        <v>1407756.53</v>
      </c>
      <c r="AE23" s="57">
        <v>1403955.27</v>
      </c>
      <c r="AF23" s="57" t="s">
        <v>75</v>
      </c>
      <c r="AG23" s="57"/>
    </row>
    <row r="24" s="16" customFormat="1" ht="24.75" customHeight="1" spans="1:33">
      <c r="A24" s="5" t="s">
        <v>43</v>
      </c>
      <c r="B24" s="5"/>
      <c r="C24" s="5"/>
      <c r="D24" s="5"/>
      <c r="E24" s="21"/>
      <c r="F24" s="68"/>
      <c r="G24" s="68"/>
      <c r="H24" s="68">
        <v>2011.5</v>
      </c>
      <c r="I24" s="68"/>
      <c r="J24" s="75"/>
      <c r="K24" s="77"/>
      <c r="L24" s="77"/>
      <c r="M24" s="77"/>
      <c r="N24" s="77"/>
      <c r="O24" s="77"/>
      <c r="P24" s="77"/>
      <c r="Q24" s="77">
        <v>44</v>
      </c>
      <c r="R24" s="77"/>
      <c r="S24" s="77">
        <v>425</v>
      </c>
      <c r="T24" s="77"/>
      <c r="U24" s="77">
        <v>3</v>
      </c>
      <c r="V24" s="77">
        <v>1</v>
      </c>
      <c r="W24" s="77"/>
      <c r="X24" s="77"/>
      <c r="Y24" s="77"/>
      <c r="Z24" s="77"/>
      <c r="AA24" s="77"/>
      <c r="AB24" s="77"/>
      <c r="AC24" s="61"/>
      <c r="AD24" s="61"/>
      <c r="AE24" s="61"/>
      <c r="AF24" s="61"/>
      <c r="AG24" s="61"/>
    </row>
    <row r="25" s="15" customFormat="1" ht="24.75" customHeight="1" spans="1:33">
      <c r="A25" s="69" t="s">
        <v>76</v>
      </c>
      <c r="B25" s="28" t="s">
        <v>77</v>
      </c>
      <c r="C25" s="28" t="s">
        <v>78</v>
      </c>
      <c r="D25" s="28" t="s">
        <v>79</v>
      </c>
      <c r="E25" s="28"/>
      <c r="F25" s="29">
        <v>2211.7</v>
      </c>
      <c r="G25" s="29"/>
      <c r="H25" s="29"/>
      <c r="I25" s="29"/>
      <c r="J25" s="43"/>
      <c r="K25" s="44"/>
      <c r="L25" s="44"/>
      <c r="M25" s="44">
        <v>150</v>
      </c>
      <c r="N25" s="44"/>
      <c r="O25" s="44"/>
      <c r="P25" s="44"/>
      <c r="Q25" s="44">
        <v>124</v>
      </c>
      <c r="R25" s="44"/>
      <c r="S25" s="44"/>
      <c r="T25" s="44"/>
      <c r="U25" s="44">
        <v>2</v>
      </c>
      <c r="V25" s="44"/>
      <c r="W25" s="44"/>
      <c r="X25" s="44">
        <v>1</v>
      </c>
      <c r="Y25" s="44"/>
      <c r="Z25" s="44"/>
      <c r="AA25" s="44"/>
      <c r="AB25" s="44"/>
      <c r="AC25" s="57">
        <v>845008.48</v>
      </c>
      <c r="AD25" s="57">
        <v>898303.76</v>
      </c>
      <c r="AE25" s="57">
        <v>887316.89</v>
      </c>
      <c r="AF25" s="57" t="s">
        <v>80</v>
      </c>
      <c r="AG25" s="57"/>
    </row>
    <row r="26" s="16" customFormat="1" ht="24.75" customHeight="1" spans="1:33">
      <c r="A26" s="5" t="s">
        <v>43</v>
      </c>
      <c r="B26" s="5"/>
      <c r="C26" s="5"/>
      <c r="D26" s="5"/>
      <c r="E26" s="21"/>
      <c r="F26" s="68">
        <v>2211.7</v>
      </c>
      <c r="G26" s="68"/>
      <c r="H26" s="68"/>
      <c r="I26" s="68"/>
      <c r="J26" s="75"/>
      <c r="K26" s="76"/>
      <c r="L26" s="76"/>
      <c r="M26" s="76">
        <v>150</v>
      </c>
      <c r="N26" s="76"/>
      <c r="O26" s="76"/>
      <c r="P26" s="76"/>
      <c r="Q26" s="76">
        <v>124</v>
      </c>
      <c r="R26" s="76"/>
      <c r="S26" s="76"/>
      <c r="T26" s="76"/>
      <c r="U26" s="76">
        <v>2</v>
      </c>
      <c r="V26" s="76"/>
      <c r="W26" s="76"/>
      <c r="X26" s="76">
        <v>1</v>
      </c>
      <c r="Y26" s="76"/>
      <c r="Z26" s="76"/>
      <c r="AA26" s="76"/>
      <c r="AB26" s="76"/>
      <c r="AC26" s="61"/>
      <c r="AD26" s="61"/>
      <c r="AE26" s="61"/>
      <c r="AF26" s="61"/>
      <c r="AG26" s="61"/>
    </row>
    <row r="27" s="15" customFormat="1" ht="24.75" customHeight="1" spans="1:33">
      <c r="A27" s="69" t="s">
        <v>81</v>
      </c>
      <c r="B27" s="28" t="s">
        <v>82</v>
      </c>
      <c r="C27" s="28" t="s">
        <v>83</v>
      </c>
      <c r="D27" s="28" t="s">
        <v>84</v>
      </c>
      <c r="E27" s="28"/>
      <c r="F27" s="29"/>
      <c r="G27" s="29"/>
      <c r="H27" s="29">
        <v>334</v>
      </c>
      <c r="I27" s="29"/>
      <c r="J27" s="43"/>
      <c r="K27" s="45"/>
      <c r="L27" s="45"/>
      <c r="M27" s="45"/>
      <c r="N27" s="45"/>
      <c r="O27" s="45"/>
      <c r="P27" s="45"/>
      <c r="Q27" s="45"/>
      <c r="R27" s="45"/>
      <c r="S27" s="45"/>
      <c r="T27" s="45"/>
      <c r="U27" s="45"/>
      <c r="V27" s="45"/>
      <c r="W27" s="45"/>
      <c r="X27" s="45"/>
      <c r="Y27" s="45"/>
      <c r="Z27" s="45"/>
      <c r="AA27" s="45"/>
      <c r="AB27" s="45"/>
      <c r="AC27" s="57">
        <v>842761.16</v>
      </c>
      <c r="AD27" s="57">
        <v>864595.85</v>
      </c>
      <c r="AE27" s="57">
        <v>864169.6</v>
      </c>
      <c r="AF27" s="57" t="s">
        <v>85</v>
      </c>
      <c r="AG27" s="57"/>
    </row>
    <row r="28" s="15" customFormat="1" ht="24.75" customHeight="1" spans="1:33">
      <c r="A28" s="69"/>
      <c r="B28" s="28" t="s">
        <v>82</v>
      </c>
      <c r="C28" s="28" t="s">
        <v>86</v>
      </c>
      <c r="D28" s="28" t="s">
        <v>87</v>
      </c>
      <c r="E28" s="28"/>
      <c r="F28" s="29"/>
      <c r="G28" s="29"/>
      <c r="H28" s="29"/>
      <c r="I28" s="29"/>
      <c r="J28" s="43">
        <v>1163</v>
      </c>
      <c r="K28" s="45"/>
      <c r="L28" s="45"/>
      <c r="M28" s="45"/>
      <c r="N28" s="45"/>
      <c r="O28" s="45"/>
      <c r="P28" s="45"/>
      <c r="Q28" s="45">
        <v>45</v>
      </c>
      <c r="R28" s="45"/>
      <c r="S28" s="45"/>
      <c r="T28" s="45"/>
      <c r="U28" s="45">
        <v>3</v>
      </c>
      <c r="V28" s="45">
        <v>1</v>
      </c>
      <c r="W28" s="45"/>
      <c r="X28" s="45"/>
      <c r="Y28" s="45"/>
      <c r="Z28" s="45"/>
      <c r="AA28" s="45"/>
      <c r="AB28" s="45"/>
      <c r="AC28" s="58"/>
      <c r="AD28" s="58"/>
      <c r="AE28" s="58"/>
      <c r="AF28" s="58"/>
      <c r="AG28" s="58"/>
    </row>
    <row r="29" s="16" customFormat="1" ht="24.75" customHeight="1" spans="1:33">
      <c r="A29" s="5" t="s">
        <v>43</v>
      </c>
      <c r="B29" s="5"/>
      <c r="C29" s="5"/>
      <c r="D29" s="5"/>
      <c r="E29" s="21"/>
      <c r="F29" s="68"/>
      <c r="G29" s="68"/>
      <c r="H29" s="68">
        <f>H27+H28</f>
        <v>334</v>
      </c>
      <c r="I29" s="68"/>
      <c r="J29" s="68">
        <f>J27+J28</f>
        <v>1163</v>
      </c>
      <c r="K29" s="77"/>
      <c r="L29" s="77"/>
      <c r="M29" s="77"/>
      <c r="N29" s="77"/>
      <c r="O29" s="76"/>
      <c r="P29" s="77"/>
      <c r="Q29" s="76">
        <f>Q27+Q28</f>
        <v>45</v>
      </c>
      <c r="R29" s="77"/>
      <c r="S29" s="76"/>
      <c r="T29" s="77"/>
      <c r="U29" s="76">
        <f>U27+U28</f>
        <v>3</v>
      </c>
      <c r="V29" s="76">
        <f>V27+V28</f>
        <v>1</v>
      </c>
      <c r="W29" s="77"/>
      <c r="X29" s="77"/>
      <c r="Y29" s="77"/>
      <c r="Z29" s="77"/>
      <c r="AA29" s="77"/>
      <c r="AB29" s="77"/>
      <c r="AC29" s="61"/>
      <c r="AD29" s="61"/>
      <c r="AE29" s="61"/>
      <c r="AF29" s="61"/>
      <c r="AG29" s="61"/>
    </row>
    <row r="30" s="15" customFormat="1" ht="24.75" customHeight="1" spans="1:33">
      <c r="A30" s="69" t="s">
        <v>88</v>
      </c>
      <c r="B30" s="28" t="s">
        <v>82</v>
      </c>
      <c r="C30" s="28" t="s">
        <v>89</v>
      </c>
      <c r="D30" s="28" t="s">
        <v>90</v>
      </c>
      <c r="E30" s="28"/>
      <c r="F30" s="29">
        <v>456.5</v>
      </c>
      <c r="G30" s="29"/>
      <c r="H30" s="29">
        <v>3255</v>
      </c>
      <c r="I30" s="29"/>
      <c r="J30" s="43"/>
      <c r="K30" s="45"/>
      <c r="L30" s="45"/>
      <c r="M30" s="45"/>
      <c r="N30" s="45"/>
      <c r="O30" s="45">
        <v>62</v>
      </c>
      <c r="P30" s="45"/>
      <c r="Q30" s="45">
        <v>51</v>
      </c>
      <c r="R30" s="45"/>
      <c r="S30" s="45"/>
      <c r="T30" s="45"/>
      <c r="U30" s="45">
        <v>9</v>
      </c>
      <c r="V30" s="45">
        <v>3</v>
      </c>
      <c r="W30" s="45"/>
      <c r="X30" s="45"/>
      <c r="Y30" s="45"/>
      <c r="Z30" s="45"/>
      <c r="AA30" s="45"/>
      <c r="AB30" s="45"/>
      <c r="AC30" s="57">
        <v>1779984.5</v>
      </c>
      <c r="AD30" s="57">
        <v>1810033.62</v>
      </c>
      <c r="AE30" s="57">
        <v>1804965.85</v>
      </c>
      <c r="AF30" s="57" t="s">
        <v>91</v>
      </c>
      <c r="AG30" s="57"/>
    </row>
    <row r="31" s="16" customFormat="1" ht="24.75" customHeight="1" spans="1:33">
      <c r="A31" s="5" t="s">
        <v>43</v>
      </c>
      <c r="B31" s="5"/>
      <c r="C31" s="5"/>
      <c r="D31" s="5"/>
      <c r="E31" s="21"/>
      <c r="F31" s="68">
        <v>456.5</v>
      </c>
      <c r="G31" s="68"/>
      <c r="H31" s="68">
        <v>3255</v>
      </c>
      <c r="I31" s="68"/>
      <c r="J31" s="75"/>
      <c r="K31" s="77"/>
      <c r="L31" s="77"/>
      <c r="M31" s="77"/>
      <c r="N31" s="77"/>
      <c r="O31" s="77">
        <v>62</v>
      </c>
      <c r="P31" s="77"/>
      <c r="Q31" s="77">
        <v>51</v>
      </c>
      <c r="R31" s="77"/>
      <c r="S31" s="77"/>
      <c r="T31" s="77"/>
      <c r="U31" s="77">
        <v>9</v>
      </c>
      <c r="V31" s="77">
        <v>3</v>
      </c>
      <c r="W31" s="77"/>
      <c r="X31" s="77"/>
      <c r="Y31" s="77"/>
      <c r="Z31" s="77"/>
      <c r="AA31" s="77"/>
      <c r="AB31" s="77"/>
      <c r="AC31" s="61"/>
      <c r="AD31" s="61"/>
      <c r="AE31" s="61"/>
      <c r="AF31" s="61"/>
      <c r="AG31" s="61"/>
    </row>
    <row r="32" s="15" customFormat="1" ht="24.75" customHeight="1" spans="1:33">
      <c r="A32" s="69" t="s">
        <v>92</v>
      </c>
      <c r="B32" s="28" t="s">
        <v>93</v>
      </c>
      <c r="C32" s="28" t="s">
        <v>94</v>
      </c>
      <c r="D32" s="28" t="s">
        <v>95</v>
      </c>
      <c r="E32" s="28"/>
      <c r="F32" s="29"/>
      <c r="G32" s="29"/>
      <c r="H32" s="29"/>
      <c r="I32" s="29">
        <v>1558</v>
      </c>
      <c r="J32" s="43"/>
      <c r="K32" s="47"/>
      <c r="L32" s="45">
        <v>280</v>
      </c>
      <c r="M32" s="47"/>
      <c r="N32" s="47"/>
      <c r="O32" s="45"/>
      <c r="P32" s="47"/>
      <c r="Q32" s="45">
        <v>160</v>
      </c>
      <c r="R32" s="47"/>
      <c r="S32" s="45"/>
      <c r="T32" s="47"/>
      <c r="U32" s="45">
        <v>4</v>
      </c>
      <c r="V32" s="45">
        <v>2</v>
      </c>
      <c r="W32" s="47"/>
      <c r="X32" s="47"/>
      <c r="Y32" s="47"/>
      <c r="Z32" s="47"/>
      <c r="AA32" s="47"/>
      <c r="AB32" s="45">
        <v>1</v>
      </c>
      <c r="AC32" s="57">
        <v>1831963.18</v>
      </c>
      <c r="AD32" s="57">
        <v>1835626.09</v>
      </c>
      <c r="AE32" s="57">
        <v>1823662.69</v>
      </c>
      <c r="AF32" s="57" t="s">
        <v>96</v>
      </c>
      <c r="AG32" s="57"/>
    </row>
    <row r="33" s="15" customFormat="1" ht="24.75" customHeight="1" spans="1:33">
      <c r="A33" s="69"/>
      <c r="B33" s="28" t="s">
        <v>93</v>
      </c>
      <c r="C33" s="28"/>
      <c r="D33" s="32" t="s">
        <v>97</v>
      </c>
      <c r="E33" s="28"/>
      <c r="F33" s="29">
        <v>349.3</v>
      </c>
      <c r="G33" s="29"/>
      <c r="H33" s="33"/>
      <c r="I33" s="33"/>
      <c r="J33" s="48"/>
      <c r="K33" s="49"/>
      <c r="L33" s="49"/>
      <c r="M33" s="49"/>
      <c r="N33" s="49"/>
      <c r="O33" s="44"/>
      <c r="P33" s="49"/>
      <c r="Q33" s="44"/>
      <c r="R33" s="49"/>
      <c r="S33" s="44"/>
      <c r="T33" s="49"/>
      <c r="U33" s="44">
        <v>1</v>
      </c>
      <c r="V33" s="44">
        <v>1</v>
      </c>
      <c r="W33" s="49"/>
      <c r="X33" s="49"/>
      <c r="Y33" s="49"/>
      <c r="Z33" s="49"/>
      <c r="AA33" s="49"/>
      <c r="AB33" s="49"/>
      <c r="AC33" s="58"/>
      <c r="AD33" s="58"/>
      <c r="AE33" s="58"/>
      <c r="AF33" s="58"/>
      <c r="AG33" s="58"/>
    </row>
    <row r="34" s="15" customFormat="1" ht="24.75" customHeight="1" spans="1:33">
      <c r="A34" s="69"/>
      <c r="B34" s="28" t="s">
        <v>93</v>
      </c>
      <c r="C34" s="28" t="s">
        <v>98</v>
      </c>
      <c r="D34" s="28" t="s">
        <v>99</v>
      </c>
      <c r="E34" s="28"/>
      <c r="F34" s="29"/>
      <c r="G34" s="29"/>
      <c r="H34" s="29">
        <v>1320.5</v>
      </c>
      <c r="I34" s="29"/>
      <c r="J34" s="43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>
        <v>4</v>
      </c>
      <c r="V34" s="44">
        <v>1</v>
      </c>
      <c r="W34" s="44"/>
      <c r="X34" s="44"/>
      <c r="Y34" s="44"/>
      <c r="Z34" s="44"/>
      <c r="AA34" s="44"/>
      <c r="AB34" s="44"/>
      <c r="AC34" s="58"/>
      <c r="AD34" s="58"/>
      <c r="AE34" s="58"/>
      <c r="AF34" s="58"/>
      <c r="AG34" s="58"/>
    </row>
    <row r="35" s="16" customFormat="1" ht="24.75" customHeight="1" spans="1:33">
      <c r="A35" s="5" t="s">
        <v>43</v>
      </c>
      <c r="B35" s="5"/>
      <c r="C35" s="5"/>
      <c r="D35" s="5"/>
      <c r="E35" s="21"/>
      <c r="F35" s="68">
        <f>F32+F33+F34</f>
        <v>349.3</v>
      </c>
      <c r="G35" s="68"/>
      <c r="H35" s="68">
        <f t="shared" ref="H35:L35" si="2">H32+H33+H34</f>
        <v>1320.5</v>
      </c>
      <c r="I35" s="68">
        <f t="shared" si="2"/>
        <v>1558</v>
      </c>
      <c r="J35" s="75"/>
      <c r="K35" s="76"/>
      <c r="L35" s="21">
        <f t="shared" si="2"/>
        <v>280</v>
      </c>
      <c r="M35" s="76"/>
      <c r="N35" s="76"/>
      <c r="O35" s="76"/>
      <c r="P35" s="76"/>
      <c r="Q35" s="77">
        <f>Q32+Q33+Q34</f>
        <v>160</v>
      </c>
      <c r="R35" s="76"/>
      <c r="S35" s="77"/>
      <c r="T35" s="76"/>
      <c r="U35" s="77">
        <f>U32+U33+U34</f>
        <v>9</v>
      </c>
      <c r="V35" s="77">
        <f>V32+V33+V34</f>
        <v>4</v>
      </c>
      <c r="W35" s="76"/>
      <c r="X35" s="76"/>
      <c r="Y35" s="76"/>
      <c r="Z35" s="76"/>
      <c r="AA35" s="76"/>
      <c r="AB35" s="77">
        <f>AB32+AB33+AB34</f>
        <v>1</v>
      </c>
      <c r="AC35" s="61"/>
      <c r="AD35" s="61"/>
      <c r="AE35" s="61"/>
      <c r="AF35" s="61"/>
      <c r="AG35" s="61"/>
    </row>
    <row r="36" s="15" customFormat="1" ht="24.75" customHeight="1" spans="1:33">
      <c r="A36" s="71" t="s">
        <v>100</v>
      </c>
      <c r="B36" s="26" t="s">
        <v>93</v>
      </c>
      <c r="C36" s="28" t="s">
        <v>98</v>
      </c>
      <c r="D36" s="28" t="s">
        <v>101</v>
      </c>
      <c r="E36" s="28"/>
      <c r="F36" s="29"/>
      <c r="G36" s="29"/>
      <c r="H36" s="29">
        <v>4485</v>
      </c>
      <c r="I36" s="29"/>
      <c r="J36" s="43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57">
        <v>2390808.2</v>
      </c>
      <c r="AD36" s="57">
        <v>2378644.89</v>
      </c>
      <c r="AE36" s="57">
        <v>2375295.13</v>
      </c>
      <c r="AF36" s="57" t="s">
        <v>102</v>
      </c>
      <c r="AG36" s="57"/>
    </row>
    <row r="37" s="15" customFormat="1" ht="24" customHeight="1" spans="1:33">
      <c r="A37" s="72"/>
      <c r="B37" s="31"/>
      <c r="C37" s="28" t="s">
        <v>103</v>
      </c>
      <c r="D37" s="28" t="s">
        <v>104</v>
      </c>
      <c r="E37" s="28">
        <v>293</v>
      </c>
      <c r="F37" s="29">
        <v>3178</v>
      </c>
      <c r="G37" s="29"/>
      <c r="H37" s="29"/>
      <c r="I37" s="29"/>
      <c r="J37" s="43"/>
      <c r="K37" s="44">
        <v>124</v>
      </c>
      <c r="L37" s="44">
        <v>208</v>
      </c>
      <c r="M37" s="44"/>
      <c r="N37" s="44"/>
      <c r="O37" s="44"/>
      <c r="P37" s="44"/>
      <c r="Q37" s="44">
        <v>38</v>
      </c>
      <c r="R37" s="44"/>
      <c r="S37" s="44"/>
      <c r="T37" s="44">
        <v>12.25</v>
      </c>
      <c r="U37" s="44">
        <v>11</v>
      </c>
      <c r="V37" s="44">
        <v>7</v>
      </c>
      <c r="W37" s="44"/>
      <c r="X37" s="44">
        <v>2</v>
      </c>
      <c r="Y37" s="44">
        <v>1</v>
      </c>
      <c r="Z37" s="44">
        <v>14</v>
      </c>
      <c r="AA37" s="44"/>
      <c r="AB37" s="44"/>
      <c r="AC37" s="58"/>
      <c r="AD37" s="58"/>
      <c r="AE37" s="58"/>
      <c r="AF37" s="58"/>
      <c r="AG37" s="58"/>
    </row>
    <row r="38" s="16" customFormat="1" ht="24.75" customHeight="1" spans="1:33">
      <c r="A38" s="5" t="s">
        <v>43</v>
      </c>
      <c r="B38" s="5"/>
      <c r="C38" s="5"/>
      <c r="D38" s="5"/>
      <c r="E38" s="21">
        <f>E36+E37</f>
        <v>293</v>
      </c>
      <c r="F38" s="21">
        <f>F36+F37</f>
        <v>3178</v>
      </c>
      <c r="G38" s="21"/>
      <c r="H38" s="21">
        <f t="shared" ref="H38:L38" si="3">H36+H37</f>
        <v>4485</v>
      </c>
      <c r="I38" s="21"/>
      <c r="J38" s="21"/>
      <c r="K38" s="21">
        <f t="shared" si="3"/>
        <v>124</v>
      </c>
      <c r="L38" s="21">
        <f t="shared" si="3"/>
        <v>208</v>
      </c>
      <c r="M38" s="21"/>
      <c r="N38" s="21"/>
      <c r="O38" s="21"/>
      <c r="P38" s="21"/>
      <c r="Q38" s="21">
        <f>Q36+Q37</f>
        <v>38</v>
      </c>
      <c r="R38" s="21"/>
      <c r="S38" s="21"/>
      <c r="T38" s="21">
        <f>T36+T37</f>
        <v>12.25</v>
      </c>
      <c r="U38" s="21">
        <f>U36+U37</f>
        <v>11</v>
      </c>
      <c r="V38" s="21">
        <f>V36+V37</f>
        <v>7</v>
      </c>
      <c r="W38" s="21"/>
      <c r="X38" s="21">
        <f>X36+X37</f>
        <v>2</v>
      </c>
      <c r="Y38" s="21">
        <f>Y36+Y37</f>
        <v>1</v>
      </c>
      <c r="Z38" s="21">
        <f>Z36+Z37</f>
        <v>14</v>
      </c>
      <c r="AA38" s="21"/>
      <c r="AB38" s="21"/>
      <c r="AC38" s="61"/>
      <c r="AD38" s="61"/>
      <c r="AE38" s="61"/>
      <c r="AF38" s="61"/>
      <c r="AG38" s="61"/>
    </row>
    <row r="39" s="15" customFormat="1" ht="45" customHeight="1" spans="1:33">
      <c r="A39" s="69" t="s">
        <v>105</v>
      </c>
      <c r="B39" s="28" t="s">
        <v>93</v>
      </c>
      <c r="C39" s="28" t="s">
        <v>106</v>
      </c>
      <c r="D39" s="28" t="s">
        <v>107</v>
      </c>
      <c r="E39" s="28"/>
      <c r="F39" s="29">
        <v>569</v>
      </c>
      <c r="G39" s="29"/>
      <c r="H39" s="29"/>
      <c r="I39" s="29"/>
      <c r="J39" s="43"/>
      <c r="K39" s="44"/>
      <c r="L39" s="44"/>
      <c r="M39" s="44"/>
      <c r="N39" s="44"/>
      <c r="O39" s="44"/>
      <c r="P39" s="44"/>
      <c r="Q39" s="44">
        <v>20</v>
      </c>
      <c r="R39" s="44"/>
      <c r="S39" s="44"/>
      <c r="T39" s="44"/>
      <c r="U39" s="44">
        <v>4</v>
      </c>
      <c r="V39" s="44">
        <v>2</v>
      </c>
      <c r="W39" s="44"/>
      <c r="X39" s="44"/>
      <c r="Y39" s="44"/>
      <c r="Z39" s="44"/>
      <c r="AA39" s="44"/>
      <c r="AB39" s="49"/>
      <c r="AC39" s="57">
        <v>1386577.32</v>
      </c>
      <c r="AD39" s="57">
        <v>1390488.48</v>
      </c>
      <c r="AE39" s="57">
        <v>1362636.85</v>
      </c>
      <c r="AF39" s="57" t="s">
        <v>108</v>
      </c>
      <c r="AG39" s="57"/>
    </row>
    <row r="40" s="15" customFormat="1" ht="24.75" customHeight="1" spans="1:33">
      <c r="A40" s="70"/>
      <c r="B40" s="28" t="s">
        <v>93</v>
      </c>
      <c r="C40" s="28"/>
      <c r="D40" s="28" t="s">
        <v>45</v>
      </c>
      <c r="E40" s="28"/>
      <c r="F40" s="29">
        <v>2578.6</v>
      </c>
      <c r="G40" s="29"/>
      <c r="H40" s="33"/>
      <c r="I40" s="33"/>
      <c r="J40" s="48"/>
      <c r="K40" s="49"/>
      <c r="L40" s="44"/>
      <c r="M40" s="44"/>
      <c r="N40" s="49"/>
      <c r="O40" s="44"/>
      <c r="P40" s="49"/>
      <c r="Q40" s="44">
        <v>170</v>
      </c>
      <c r="R40" s="49"/>
      <c r="S40" s="44"/>
      <c r="T40" s="49"/>
      <c r="U40" s="44">
        <v>7</v>
      </c>
      <c r="V40" s="44">
        <v>3</v>
      </c>
      <c r="W40" s="49"/>
      <c r="X40" s="44"/>
      <c r="Y40" s="49"/>
      <c r="Z40" s="49"/>
      <c r="AA40" s="49"/>
      <c r="AB40" s="49"/>
      <c r="AC40" s="58"/>
      <c r="AD40" s="58"/>
      <c r="AE40" s="58"/>
      <c r="AF40" s="58"/>
      <c r="AG40" s="58"/>
    </row>
    <row r="41" s="16" customFormat="1" ht="24.75" customHeight="1" spans="1:33">
      <c r="A41" s="5" t="s">
        <v>43</v>
      </c>
      <c r="B41" s="5"/>
      <c r="C41" s="5"/>
      <c r="D41" s="5"/>
      <c r="E41" s="21"/>
      <c r="F41" s="68">
        <f>F39+F40</f>
        <v>3147.6</v>
      </c>
      <c r="G41" s="68"/>
      <c r="H41" s="73"/>
      <c r="I41" s="73"/>
      <c r="J41" s="78"/>
      <c r="K41" s="79"/>
      <c r="L41" s="76"/>
      <c r="M41" s="76"/>
      <c r="N41" s="80"/>
      <c r="O41" s="76"/>
      <c r="P41" s="79"/>
      <c r="Q41" s="21">
        <f>Q39+Q40</f>
        <v>190</v>
      </c>
      <c r="R41" s="79"/>
      <c r="S41" s="21"/>
      <c r="T41" s="79"/>
      <c r="U41" s="21">
        <f>U39+U40</f>
        <v>11</v>
      </c>
      <c r="V41" s="21">
        <f>V39+V40</f>
        <v>5</v>
      </c>
      <c r="W41" s="79"/>
      <c r="X41" s="76"/>
      <c r="Y41" s="79"/>
      <c r="Z41" s="79"/>
      <c r="AA41" s="79"/>
      <c r="AB41" s="79"/>
      <c r="AC41" s="61"/>
      <c r="AD41" s="61"/>
      <c r="AE41" s="61"/>
      <c r="AF41" s="61"/>
      <c r="AG41" s="61"/>
    </row>
    <row r="42" s="15" customFormat="1" ht="24.75" customHeight="1" spans="1:33">
      <c r="A42" s="69" t="s">
        <v>109</v>
      </c>
      <c r="B42" s="28" t="s">
        <v>93</v>
      </c>
      <c r="C42" s="28" t="s">
        <v>106</v>
      </c>
      <c r="D42" s="28" t="s">
        <v>110</v>
      </c>
      <c r="E42" s="28"/>
      <c r="F42" s="29">
        <v>1948.3</v>
      </c>
      <c r="G42" s="29"/>
      <c r="H42" s="34"/>
      <c r="I42" s="33"/>
      <c r="J42" s="48"/>
      <c r="K42" s="44">
        <v>244.3</v>
      </c>
      <c r="L42" s="44">
        <v>218.5</v>
      </c>
      <c r="M42" s="44"/>
      <c r="N42" s="44"/>
      <c r="O42" s="44"/>
      <c r="P42" s="44">
        <v>16.38</v>
      </c>
      <c r="Q42" s="44">
        <v>30</v>
      </c>
      <c r="R42" s="44">
        <v>48</v>
      </c>
      <c r="S42" s="44"/>
      <c r="T42" s="44">
        <v>51.61</v>
      </c>
      <c r="U42" s="44">
        <v>6</v>
      </c>
      <c r="V42" s="44">
        <v>2</v>
      </c>
      <c r="W42" s="44"/>
      <c r="X42" s="44"/>
      <c r="Y42" s="44"/>
      <c r="Z42" s="44"/>
      <c r="AA42" s="44">
        <v>1</v>
      </c>
      <c r="AB42" s="44">
        <v>1</v>
      </c>
      <c r="AC42" s="57">
        <v>1085715.73</v>
      </c>
      <c r="AD42" s="57">
        <v>1092345.04</v>
      </c>
      <c r="AE42" s="57">
        <v>1057282.59</v>
      </c>
      <c r="AF42" s="57" t="s">
        <v>111</v>
      </c>
      <c r="AG42" s="57"/>
    </row>
    <row r="43" s="16" customFormat="1" ht="24.75" customHeight="1" spans="1:33">
      <c r="A43" s="5" t="s">
        <v>43</v>
      </c>
      <c r="B43" s="5"/>
      <c r="C43" s="5"/>
      <c r="D43" s="5"/>
      <c r="E43" s="21"/>
      <c r="F43" s="68">
        <v>1948.3</v>
      </c>
      <c r="G43" s="68"/>
      <c r="H43" s="74"/>
      <c r="I43" s="73"/>
      <c r="J43" s="78"/>
      <c r="K43" s="76">
        <v>244.3</v>
      </c>
      <c r="L43" s="76">
        <v>218.5</v>
      </c>
      <c r="M43" s="76"/>
      <c r="N43" s="76"/>
      <c r="O43" s="76"/>
      <c r="P43" s="76">
        <v>16.38</v>
      </c>
      <c r="Q43" s="76">
        <v>30</v>
      </c>
      <c r="R43" s="76">
        <v>48</v>
      </c>
      <c r="S43" s="76"/>
      <c r="T43" s="76">
        <v>51.61</v>
      </c>
      <c r="U43" s="76">
        <v>6</v>
      </c>
      <c r="V43" s="76">
        <v>2</v>
      </c>
      <c r="W43" s="76"/>
      <c r="X43" s="76"/>
      <c r="Y43" s="76"/>
      <c r="Z43" s="76"/>
      <c r="AA43" s="76">
        <v>1</v>
      </c>
      <c r="AB43" s="76">
        <v>1</v>
      </c>
      <c r="AC43" s="61"/>
      <c r="AD43" s="61"/>
      <c r="AE43" s="61"/>
      <c r="AF43" s="61"/>
      <c r="AG43" s="61"/>
    </row>
    <row r="44" s="15" customFormat="1" ht="24.75" customHeight="1" spans="1:33">
      <c r="A44" s="69" t="s">
        <v>112</v>
      </c>
      <c r="B44" s="28" t="s">
        <v>113</v>
      </c>
      <c r="C44" s="26" t="s">
        <v>114</v>
      </c>
      <c r="D44" s="28" t="s">
        <v>115</v>
      </c>
      <c r="E44" s="28"/>
      <c r="F44" s="29">
        <v>945.6</v>
      </c>
      <c r="G44" s="29"/>
      <c r="H44" s="29"/>
      <c r="I44" s="29"/>
      <c r="J44" s="43"/>
      <c r="K44" s="45"/>
      <c r="L44" s="45"/>
      <c r="M44" s="45"/>
      <c r="N44" s="45"/>
      <c r="O44" s="45"/>
      <c r="P44" s="45"/>
      <c r="Q44" s="45">
        <v>13</v>
      </c>
      <c r="R44" s="45"/>
      <c r="S44" s="45"/>
      <c r="T44" s="45"/>
      <c r="U44" s="45">
        <v>11</v>
      </c>
      <c r="V44" s="45">
        <v>7</v>
      </c>
      <c r="W44" s="45"/>
      <c r="X44" s="45"/>
      <c r="Y44" s="45"/>
      <c r="Z44" s="45"/>
      <c r="AA44" s="45"/>
      <c r="AB44" s="45"/>
      <c r="AC44" s="57">
        <v>1474121.49</v>
      </c>
      <c r="AD44" s="57">
        <v>1447252.68</v>
      </c>
      <c r="AE44" s="57">
        <v>1437463.67</v>
      </c>
      <c r="AF44" s="57" t="s">
        <v>116</v>
      </c>
      <c r="AG44" s="57"/>
    </row>
    <row r="45" s="15" customFormat="1" ht="24.75" customHeight="1" spans="1:33">
      <c r="A45" s="69"/>
      <c r="B45" s="28" t="s">
        <v>113</v>
      </c>
      <c r="C45" s="30"/>
      <c r="D45" s="32" t="s">
        <v>117</v>
      </c>
      <c r="E45" s="28"/>
      <c r="F45" s="29">
        <v>768</v>
      </c>
      <c r="G45" s="29"/>
      <c r="H45" s="29"/>
      <c r="I45" s="29"/>
      <c r="J45" s="43"/>
      <c r="K45" s="45"/>
      <c r="L45" s="45"/>
      <c r="M45" s="45"/>
      <c r="N45" s="45"/>
      <c r="O45" s="45"/>
      <c r="P45" s="45"/>
      <c r="Q45" s="45">
        <v>10</v>
      </c>
      <c r="R45" s="45"/>
      <c r="S45" s="45"/>
      <c r="T45" s="45"/>
      <c r="U45" s="45">
        <v>7</v>
      </c>
      <c r="V45" s="45">
        <v>2</v>
      </c>
      <c r="W45" s="45"/>
      <c r="X45" s="45"/>
      <c r="Y45" s="45"/>
      <c r="Z45" s="45"/>
      <c r="AA45" s="45"/>
      <c r="AB45" s="45"/>
      <c r="AC45" s="58"/>
      <c r="AD45" s="58"/>
      <c r="AE45" s="58"/>
      <c r="AF45" s="58"/>
      <c r="AG45" s="58"/>
    </row>
    <row r="46" s="15" customFormat="1" ht="24.75" customHeight="1" spans="1:33">
      <c r="A46" s="69"/>
      <c r="B46" s="28" t="s">
        <v>113</v>
      </c>
      <c r="C46" s="30"/>
      <c r="D46" s="28" t="s">
        <v>118</v>
      </c>
      <c r="E46" s="28"/>
      <c r="F46" s="29">
        <v>353.6</v>
      </c>
      <c r="G46" s="29"/>
      <c r="H46" s="29"/>
      <c r="I46" s="29"/>
      <c r="J46" s="43"/>
      <c r="K46" s="45"/>
      <c r="L46" s="45"/>
      <c r="M46" s="45"/>
      <c r="N46" s="45"/>
      <c r="O46" s="45"/>
      <c r="P46" s="45"/>
      <c r="Q46" s="45">
        <v>34</v>
      </c>
      <c r="R46" s="45"/>
      <c r="S46" s="45"/>
      <c r="T46" s="45"/>
      <c r="U46" s="45">
        <v>1</v>
      </c>
      <c r="V46" s="45">
        <v>1</v>
      </c>
      <c r="W46" s="45"/>
      <c r="X46" s="45"/>
      <c r="Y46" s="45"/>
      <c r="Z46" s="45"/>
      <c r="AA46" s="45"/>
      <c r="AB46" s="45"/>
      <c r="AC46" s="58"/>
      <c r="AD46" s="58"/>
      <c r="AE46" s="58"/>
      <c r="AF46" s="58"/>
      <c r="AG46" s="58"/>
    </row>
    <row r="47" s="15" customFormat="1" ht="24.75" customHeight="1" spans="1:33">
      <c r="A47" s="69"/>
      <c r="B47" s="28" t="s">
        <v>113</v>
      </c>
      <c r="C47" s="31"/>
      <c r="D47" s="28" t="s">
        <v>119</v>
      </c>
      <c r="E47" s="28"/>
      <c r="F47" s="29">
        <v>33.3</v>
      </c>
      <c r="G47" s="29"/>
      <c r="H47" s="29"/>
      <c r="I47" s="29"/>
      <c r="J47" s="43"/>
      <c r="K47" s="45"/>
      <c r="L47" s="45"/>
      <c r="M47" s="45"/>
      <c r="N47" s="45"/>
      <c r="O47" s="45"/>
      <c r="P47" s="45"/>
      <c r="Q47" s="45">
        <v>33</v>
      </c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58"/>
      <c r="AD47" s="58"/>
      <c r="AE47" s="58"/>
      <c r="AF47" s="58"/>
      <c r="AG47" s="58"/>
    </row>
    <row r="48" s="15" customFormat="1" ht="24.75" customHeight="1" spans="1:33">
      <c r="A48" s="69"/>
      <c r="B48" s="28" t="s">
        <v>113</v>
      </c>
      <c r="C48" s="28" t="s">
        <v>120</v>
      </c>
      <c r="D48" s="28" t="s">
        <v>121</v>
      </c>
      <c r="E48" s="28"/>
      <c r="F48" s="29">
        <v>1212</v>
      </c>
      <c r="G48" s="29"/>
      <c r="H48" s="29"/>
      <c r="I48" s="29"/>
      <c r="J48" s="43"/>
      <c r="K48" s="45"/>
      <c r="L48" s="45"/>
      <c r="M48" s="45"/>
      <c r="N48" s="45"/>
      <c r="O48" s="45"/>
      <c r="P48" s="45"/>
      <c r="Q48" s="45">
        <v>76</v>
      </c>
      <c r="R48" s="45"/>
      <c r="S48" s="45"/>
      <c r="T48" s="45"/>
      <c r="U48" s="45">
        <v>3</v>
      </c>
      <c r="V48" s="45">
        <v>1</v>
      </c>
      <c r="W48" s="45"/>
      <c r="X48" s="45"/>
      <c r="Y48" s="45"/>
      <c r="Z48" s="45"/>
      <c r="AA48" s="45"/>
      <c r="AB48" s="45"/>
      <c r="AC48" s="58"/>
      <c r="AD48" s="58"/>
      <c r="AE48" s="58"/>
      <c r="AF48" s="58"/>
      <c r="AG48" s="58"/>
    </row>
    <row r="49" s="16" customFormat="1" ht="24.75" customHeight="1" spans="1:33">
      <c r="A49" s="5" t="s">
        <v>43</v>
      </c>
      <c r="B49" s="5"/>
      <c r="C49" s="5"/>
      <c r="D49" s="5"/>
      <c r="E49" s="21"/>
      <c r="F49" s="68">
        <f>SUM(F44:F48)</f>
        <v>3312.5</v>
      </c>
      <c r="G49" s="68"/>
      <c r="H49" s="68"/>
      <c r="I49" s="68"/>
      <c r="J49" s="75"/>
      <c r="K49" s="77"/>
      <c r="L49" s="77"/>
      <c r="M49" s="77"/>
      <c r="N49" s="81"/>
      <c r="O49" s="77"/>
      <c r="P49" s="77"/>
      <c r="Q49" s="68">
        <f>SUM(Q44:Q48)</f>
        <v>166</v>
      </c>
      <c r="R49" s="77"/>
      <c r="S49" s="77"/>
      <c r="T49" s="77"/>
      <c r="U49" s="68">
        <f>SUM(U44:U48)</f>
        <v>22</v>
      </c>
      <c r="V49" s="68">
        <f>SUM(V44:V48)</f>
        <v>11</v>
      </c>
      <c r="W49" s="77"/>
      <c r="X49" s="77"/>
      <c r="Y49" s="77"/>
      <c r="Z49" s="77"/>
      <c r="AA49" s="77"/>
      <c r="AB49" s="77"/>
      <c r="AC49" s="61"/>
      <c r="AD49" s="61"/>
      <c r="AE49" s="61"/>
      <c r="AF49" s="61"/>
      <c r="AG49" s="61"/>
    </row>
    <row r="50" s="15" customFormat="1" ht="24.75" customHeight="1" spans="1:33">
      <c r="A50" s="69" t="s">
        <v>122</v>
      </c>
      <c r="B50" s="28" t="s">
        <v>113</v>
      </c>
      <c r="C50" s="28" t="s">
        <v>123</v>
      </c>
      <c r="D50" s="28" t="s">
        <v>123</v>
      </c>
      <c r="E50" s="28"/>
      <c r="F50" s="29">
        <v>332</v>
      </c>
      <c r="G50" s="29"/>
      <c r="H50" s="29"/>
      <c r="I50" s="29"/>
      <c r="J50" s="43"/>
      <c r="K50" s="44"/>
      <c r="L50" s="44"/>
      <c r="M50" s="44"/>
      <c r="N50" s="44">
        <v>191.3</v>
      </c>
      <c r="O50" s="44"/>
      <c r="P50" s="44"/>
      <c r="Q50" s="44">
        <v>30</v>
      </c>
      <c r="R50" s="44"/>
      <c r="S50" s="44"/>
      <c r="T50" s="44"/>
      <c r="U50" s="44">
        <v>4</v>
      </c>
      <c r="V50" s="44">
        <v>1</v>
      </c>
      <c r="W50" s="44"/>
      <c r="X50" s="44"/>
      <c r="Y50" s="44"/>
      <c r="Z50" s="44"/>
      <c r="AA50" s="44"/>
      <c r="AB50" s="44"/>
      <c r="AC50" s="57">
        <v>1615952.19</v>
      </c>
      <c r="AD50" s="57">
        <v>1609979.94</v>
      </c>
      <c r="AE50" s="57">
        <v>1577714.88</v>
      </c>
      <c r="AF50" s="57" t="s">
        <v>124</v>
      </c>
      <c r="AG50" s="57"/>
    </row>
    <row r="51" s="15" customFormat="1" ht="24.75" customHeight="1" spans="1:33">
      <c r="A51" s="69"/>
      <c r="B51" s="28" t="s">
        <v>113</v>
      </c>
      <c r="C51" s="28"/>
      <c r="D51" s="28" t="s">
        <v>125</v>
      </c>
      <c r="E51" s="28"/>
      <c r="F51" s="29"/>
      <c r="G51" s="29"/>
      <c r="H51" s="29">
        <v>963</v>
      </c>
      <c r="I51" s="29"/>
      <c r="J51" s="43"/>
      <c r="K51" s="44"/>
      <c r="L51" s="44"/>
      <c r="M51" s="44"/>
      <c r="N51" s="44"/>
      <c r="O51" s="44"/>
      <c r="P51" s="44"/>
      <c r="Q51" s="44"/>
      <c r="R51" s="44"/>
      <c r="S51" s="44"/>
      <c r="T51" s="44"/>
      <c r="U51" s="44"/>
      <c r="V51" s="44"/>
      <c r="W51" s="44"/>
      <c r="X51" s="44"/>
      <c r="Y51" s="44"/>
      <c r="Z51" s="44"/>
      <c r="AA51" s="44"/>
      <c r="AB51" s="44"/>
      <c r="AC51" s="58"/>
      <c r="AD51" s="58"/>
      <c r="AE51" s="58"/>
      <c r="AF51" s="58"/>
      <c r="AG51" s="58"/>
    </row>
    <row r="52" s="15" customFormat="1" ht="24.75" customHeight="1" spans="1:33">
      <c r="A52" s="69"/>
      <c r="B52" s="28" t="s">
        <v>113</v>
      </c>
      <c r="C52" s="28"/>
      <c r="D52" s="28" t="s">
        <v>126</v>
      </c>
      <c r="E52" s="28"/>
      <c r="F52" s="29"/>
      <c r="G52" s="29"/>
      <c r="H52" s="29">
        <v>358</v>
      </c>
      <c r="I52" s="29"/>
      <c r="J52" s="43"/>
      <c r="K52" s="44"/>
      <c r="L52" s="44"/>
      <c r="M52" s="44"/>
      <c r="N52" s="44"/>
      <c r="O52" s="44"/>
      <c r="P52" s="44"/>
      <c r="Q52" s="44">
        <v>5.4</v>
      </c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58"/>
      <c r="AD52" s="58"/>
      <c r="AE52" s="58"/>
      <c r="AF52" s="58"/>
      <c r="AG52" s="58"/>
    </row>
    <row r="53" s="15" customFormat="1" ht="24.75" customHeight="1" spans="1:33">
      <c r="A53" s="69"/>
      <c r="B53" s="28" t="s">
        <v>113</v>
      </c>
      <c r="C53" s="28"/>
      <c r="D53" s="28" t="s">
        <v>127</v>
      </c>
      <c r="E53" s="28"/>
      <c r="F53" s="29">
        <v>278</v>
      </c>
      <c r="G53" s="29"/>
      <c r="H53" s="29"/>
      <c r="I53" s="29"/>
      <c r="J53" s="43"/>
      <c r="K53" s="44"/>
      <c r="L53" s="44">
        <v>52</v>
      </c>
      <c r="M53" s="44"/>
      <c r="N53" s="44">
        <v>47.7</v>
      </c>
      <c r="O53" s="44"/>
      <c r="P53" s="44"/>
      <c r="Q53" s="44" t="s">
        <v>128</v>
      </c>
      <c r="R53" s="44"/>
      <c r="S53" s="44"/>
      <c r="T53" s="44"/>
      <c r="U53" s="44">
        <v>2</v>
      </c>
      <c r="V53" s="44"/>
      <c r="W53" s="44"/>
      <c r="X53" s="44"/>
      <c r="Y53" s="44"/>
      <c r="Z53" s="44"/>
      <c r="AA53" s="44"/>
      <c r="AB53" s="44"/>
      <c r="AC53" s="58"/>
      <c r="AD53" s="58"/>
      <c r="AE53" s="58"/>
      <c r="AF53" s="58"/>
      <c r="AG53" s="58"/>
    </row>
    <row r="54" s="15" customFormat="1" ht="24.75" customHeight="1" spans="1:33">
      <c r="A54" s="69"/>
      <c r="B54" s="28" t="s">
        <v>113</v>
      </c>
      <c r="C54" s="28" t="s">
        <v>129</v>
      </c>
      <c r="D54" s="28" t="s">
        <v>130</v>
      </c>
      <c r="E54" s="28"/>
      <c r="F54" s="29">
        <v>712.5</v>
      </c>
      <c r="G54" s="29"/>
      <c r="H54" s="29"/>
      <c r="I54" s="29"/>
      <c r="J54" s="43"/>
      <c r="K54" s="45"/>
      <c r="L54" s="45"/>
      <c r="M54" s="45"/>
      <c r="N54" s="45"/>
      <c r="O54" s="45"/>
      <c r="P54" s="45"/>
      <c r="Q54" s="46">
        <v>56.8</v>
      </c>
      <c r="R54" s="45"/>
      <c r="S54" s="45"/>
      <c r="T54" s="45"/>
      <c r="U54" s="45">
        <v>9</v>
      </c>
      <c r="V54" s="45">
        <v>3</v>
      </c>
      <c r="W54" s="45"/>
      <c r="X54" s="45"/>
      <c r="Y54" s="45"/>
      <c r="Z54" s="45"/>
      <c r="AA54" s="45"/>
      <c r="AB54" s="45"/>
      <c r="AC54" s="58"/>
      <c r="AD54" s="58"/>
      <c r="AE54" s="58"/>
      <c r="AF54" s="58"/>
      <c r="AG54" s="58"/>
    </row>
    <row r="55" s="16" customFormat="1" ht="24.75" customHeight="1" spans="1:33">
      <c r="A55" s="5" t="s">
        <v>43</v>
      </c>
      <c r="B55" s="5"/>
      <c r="C55" s="5"/>
      <c r="D55" s="5"/>
      <c r="E55" s="21"/>
      <c r="F55" s="68">
        <f>SUM(F50:F54)</f>
        <v>1322.5</v>
      </c>
      <c r="G55" s="68"/>
      <c r="H55" s="68">
        <f>SUM(H50:H54)</f>
        <v>1321</v>
      </c>
      <c r="I55" s="68"/>
      <c r="J55" s="75"/>
      <c r="K55" s="77"/>
      <c r="L55" s="68">
        <f>SUM(L50:L54)</f>
        <v>52</v>
      </c>
      <c r="M55" s="77"/>
      <c r="N55" s="68">
        <f>SUM(N50:N54)</f>
        <v>239</v>
      </c>
      <c r="O55" s="77"/>
      <c r="P55" s="68"/>
      <c r="Q55" s="68">
        <f>SUM(Q50:Q54)</f>
        <v>92.2</v>
      </c>
      <c r="R55" s="77"/>
      <c r="S55" s="77"/>
      <c r="T55" s="77"/>
      <c r="U55" s="68">
        <f>SUM(U50:U54)</f>
        <v>15</v>
      </c>
      <c r="V55" s="68">
        <f>SUM(V50:V54)</f>
        <v>4</v>
      </c>
      <c r="W55" s="77"/>
      <c r="X55" s="77"/>
      <c r="Y55" s="77"/>
      <c r="Z55" s="77"/>
      <c r="AA55" s="77"/>
      <c r="AB55" s="77"/>
      <c r="AC55" s="61"/>
      <c r="AD55" s="61"/>
      <c r="AE55" s="61"/>
      <c r="AF55" s="61"/>
      <c r="AG55" s="61"/>
    </row>
    <row r="56" s="15" customFormat="1" ht="24.75" customHeight="1" spans="1:33">
      <c r="A56" s="69" t="s">
        <v>131</v>
      </c>
      <c r="B56" s="28" t="s">
        <v>113</v>
      </c>
      <c r="C56" s="28" t="s">
        <v>132</v>
      </c>
      <c r="D56" s="28" t="s">
        <v>133</v>
      </c>
      <c r="E56" s="28"/>
      <c r="F56" s="29"/>
      <c r="G56" s="29">
        <v>56</v>
      </c>
      <c r="H56" s="29"/>
      <c r="I56" s="29">
        <v>2502.2</v>
      </c>
      <c r="J56" s="43"/>
      <c r="K56" s="45"/>
      <c r="L56" s="46">
        <v>228.4</v>
      </c>
      <c r="M56" s="45"/>
      <c r="N56" s="45"/>
      <c r="O56" s="45"/>
      <c r="P56" s="45"/>
      <c r="Q56" s="46">
        <v>41.3</v>
      </c>
      <c r="R56" s="45"/>
      <c r="S56" s="45"/>
      <c r="T56" s="45"/>
      <c r="U56" s="45">
        <v>6</v>
      </c>
      <c r="V56" s="45">
        <v>1</v>
      </c>
      <c r="W56" s="45"/>
      <c r="X56" s="45">
        <v>2</v>
      </c>
      <c r="Y56" s="45"/>
      <c r="Z56" s="45"/>
      <c r="AA56" s="45"/>
      <c r="AB56" s="45"/>
      <c r="AC56" s="57">
        <v>1552637.49</v>
      </c>
      <c r="AD56" s="57">
        <v>1707653.09</v>
      </c>
      <c r="AE56" s="57">
        <v>1671434.2</v>
      </c>
      <c r="AF56" s="57" t="s">
        <v>134</v>
      </c>
      <c r="AG56" s="57"/>
    </row>
    <row r="57" s="16" customFormat="1" ht="24.75" customHeight="1" spans="1:33">
      <c r="A57" s="5" t="s">
        <v>43</v>
      </c>
      <c r="B57" s="5"/>
      <c r="C57" s="5"/>
      <c r="D57" s="5"/>
      <c r="E57" s="21"/>
      <c r="F57" s="68"/>
      <c r="G57" s="68">
        <v>56</v>
      </c>
      <c r="H57" s="68"/>
      <c r="I57" s="68">
        <v>2502.2</v>
      </c>
      <c r="J57" s="75"/>
      <c r="K57" s="77"/>
      <c r="L57" s="82">
        <v>228.4</v>
      </c>
      <c r="M57" s="77"/>
      <c r="N57" s="77"/>
      <c r="O57" s="77"/>
      <c r="P57" s="77"/>
      <c r="Q57" s="82">
        <v>41.3</v>
      </c>
      <c r="R57" s="77"/>
      <c r="S57" s="77"/>
      <c r="T57" s="77"/>
      <c r="U57" s="77">
        <v>6</v>
      </c>
      <c r="V57" s="77">
        <v>1</v>
      </c>
      <c r="W57" s="77"/>
      <c r="X57" s="77">
        <v>2</v>
      </c>
      <c r="Y57" s="77"/>
      <c r="Z57" s="77"/>
      <c r="AA57" s="77"/>
      <c r="AB57" s="77"/>
      <c r="AC57" s="61"/>
      <c r="AD57" s="61"/>
      <c r="AE57" s="61"/>
      <c r="AF57" s="61"/>
      <c r="AG57" s="61"/>
    </row>
    <row r="58" s="15" customFormat="1" ht="24.75" customHeight="1" spans="1:33">
      <c r="A58" s="69" t="s">
        <v>135</v>
      </c>
      <c r="B58" s="28" t="s">
        <v>136</v>
      </c>
      <c r="C58" s="28" t="s">
        <v>137</v>
      </c>
      <c r="D58" s="28" t="s">
        <v>138</v>
      </c>
      <c r="E58" s="28"/>
      <c r="F58" s="29">
        <v>1796.6</v>
      </c>
      <c r="G58" s="29"/>
      <c r="H58" s="29">
        <v>1014.3</v>
      </c>
      <c r="I58" s="29"/>
      <c r="J58" s="43"/>
      <c r="K58" s="45"/>
      <c r="L58" s="45"/>
      <c r="M58" s="45"/>
      <c r="N58" s="45"/>
      <c r="O58" s="45"/>
      <c r="P58" s="45"/>
      <c r="Q58" s="45">
        <v>158</v>
      </c>
      <c r="R58" s="45"/>
      <c r="S58" s="46">
        <v>22.5</v>
      </c>
      <c r="T58" s="45"/>
      <c r="U58" s="45">
        <v>15</v>
      </c>
      <c r="V58" s="45">
        <v>4</v>
      </c>
      <c r="W58" s="45">
        <v>2</v>
      </c>
      <c r="X58" s="45"/>
      <c r="Y58" s="45"/>
      <c r="Z58" s="45"/>
      <c r="AA58" s="45"/>
      <c r="AB58" s="45"/>
      <c r="AC58" s="57">
        <v>1342438.52</v>
      </c>
      <c r="AD58" s="57">
        <v>1350514.79</v>
      </c>
      <c r="AE58" s="57">
        <v>1340002.61</v>
      </c>
      <c r="AF58" s="57" t="s">
        <v>139</v>
      </c>
      <c r="AG58" s="57"/>
    </row>
    <row r="59" s="16" customFormat="1" ht="24.75" customHeight="1" spans="1:33">
      <c r="A59" s="5" t="s">
        <v>43</v>
      </c>
      <c r="B59" s="5"/>
      <c r="C59" s="5"/>
      <c r="D59" s="5"/>
      <c r="E59" s="21"/>
      <c r="F59" s="68">
        <v>1796.6</v>
      </c>
      <c r="G59" s="68"/>
      <c r="H59" s="68">
        <v>1014.3</v>
      </c>
      <c r="I59" s="68"/>
      <c r="J59" s="75"/>
      <c r="K59" s="77"/>
      <c r="L59" s="77"/>
      <c r="M59" s="77"/>
      <c r="N59" s="77"/>
      <c r="O59" s="77"/>
      <c r="P59" s="77"/>
      <c r="Q59" s="77">
        <v>158</v>
      </c>
      <c r="R59" s="77"/>
      <c r="S59" s="82">
        <v>22.5</v>
      </c>
      <c r="T59" s="77"/>
      <c r="U59" s="77">
        <v>15</v>
      </c>
      <c r="V59" s="77">
        <v>4</v>
      </c>
      <c r="W59" s="77">
        <v>2</v>
      </c>
      <c r="X59" s="77"/>
      <c r="Y59" s="77"/>
      <c r="Z59" s="77"/>
      <c r="AA59" s="77"/>
      <c r="AB59" s="77"/>
      <c r="AC59" s="61"/>
      <c r="AD59" s="61"/>
      <c r="AE59" s="61"/>
      <c r="AF59" s="61"/>
      <c r="AG59" s="61"/>
    </row>
    <row r="60" s="15" customFormat="1" ht="24.75" customHeight="1" spans="1:33">
      <c r="A60" s="69" t="s">
        <v>140</v>
      </c>
      <c r="B60" s="28" t="s">
        <v>136</v>
      </c>
      <c r="C60" s="28" t="s">
        <v>141</v>
      </c>
      <c r="D60" s="28" t="s">
        <v>142</v>
      </c>
      <c r="E60" s="28"/>
      <c r="F60" s="29"/>
      <c r="G60" s="29"/>
      <c r="H60" s="29">
        <v>221</v>
      </c>
      <c r="I60" s="29"/>
      <c r="J60" s="43"/>
      <c r="K60" s="45"/>
      <c r="L60" s="45"/>
      <c r="M60" s="45"/>
      <c r="N60" s="45"/>
      <c r="O60" s="45"/>
      <c r="P60" s="45"/>
      <c r="Q60" s="45">
        <v>35</v>
      </c>
      <c r="R60" s="45"/>
      <c r="S60" s="45"/>
      <c r="T60" s="45"/>
      <c r="U60" s="45">
        <v>2</v>
      </c>
      <c r="V60" s="45"/>
      <c r="W60" s="45"/>
      <c r="X60" s="45"/>
      <c r="Y60" s="45">
        <v>1</v>
      </c>
      <c r="Z60" s="45"/>
      <c r="AA60" s="45"/>
      <c r="AB60" s="45"/>
      <c r="AC60" s="57">
        <v>1337628.33</v>
      </c>
      <c r="AD60" s="57">
        <v>1471184.39</v>
      </c>
      <c r="AE60" s="57">
        <v>1462094.9</v>
      </c>
      <c r="AF60" s="57" t="s">
        <v>143</v>
      </c>
      <c r="AG60" s="57"/>
    </row>
    <row r="61" s="15" customFormat="1" ht="24.75" customHeight="1" spans="1:33">
      <c r="A61" s="69"/>
      <c r="B61" s="28" t="s">
        <v>136</v>
      </c>
      <c r="C61" s="28" t="s">
        <v>144</v>
      </c>
      <c r="D61" s="28" t="s">
        <v>145</v>
      </c>
      <c r="E61" s="28"/>
      <c r="F61" s="29">
        <v>646</v>
      </c>
      <c r="G61" s="29"/>
      <c r="H61" s="29">
        <v>548</v>
      </c>
      <c r="I61" s="29"/>
      <c r="J61" s="43"/>
      <c r="K61" s="45"/>
      <c r="L61" s="45"/>
      <c r="M61" s="45"/>
      <c r="N61" s="45"/>
      <c r="O61" s="45"/>
      <c r="P61" s="45"/>
      <c r="Q61" s="45">
        <v>35</v>
      </c>
      <c r="R61" s="45"/>
      <c r="S61" s="45"/>
      <c r="T61" s="45"/>
      <c r="U61" s="45">
        <v>4</v>
      </c>
      <c r="V61" s="45">
        <v>1</v>
      </c>
      <c r="W61" s="45"/>
      <c r="X61" s="45"/>
      <c r="Y61" s="45"/>
      <c r="Z61" s="45"/>
      <c r="AA61" s="45"/>
      <c r="AB61" s="45"/>
      <c r="AC61" s="58"/>
      <c r="AD61" s="58"/>
      <c r="AE61" s="58"/>
      <c r="AF61" s="58"/>
      <c r="AG61" s="58"/>
    </row>
    <row r="62" s="15" customFormat="1" ht="24.75" customHeight="1" spans="1:33">
      <c r="A62" s="69"/>
      <c r="B62" s="28" t="s">
        <v>136</v>
      </c>
      <c r="C62" s="28" t="s">
        <v>146</v>
      </c>
      <c r="D62" s="28" t="s">
        <v>129</v>
      </c>
      <c r="E62" s="28"/>
      <c r="F62" s="29">
        <v>1508</v>
      </c>
      <c r="G62" s="29"/>
      <c r="H62" s="29"/>
      <c r="I62" s="29"/>
      <c r="J62" s="43"/>
      <c r="K62" s="45"/>
      <c r="L62" s="45">
        <v>25</v>
      </c>
      <c r="M62" s="45"/>
      <c r="N62" s="46">
        <v>100.5</v>
      </c>
      <c r="O62" s="45"/>
      <c r="P62" s="46">
        <v>69.3</v>
      </c>
      <c r="Q62" s="45">
        <v>92</v>
      </c>
      <c r="R62" s="45" t="s">
        <v>147</v>
      </c>
      <c r="S62" s="45"/>
      <c r="T62" s="45"/>
      <c r="U62" s="45">
        <v>7</v>
      </c>
      <c r="V62" s="45">
        <v>2</v>
      </c>
      <c r="W62" s="45"/>
      <c r="X62" s="45"/>
      <c r="Y62" s="45"/>
      <c r="Z62" s="45"/>
      <c r="AA62" s="45"/>
      <c r="AB62" s="45"/>
      <c r="AC62" s="58"/>
      <c r="AD62" s="58"/>
      <c r="AE62" s="58"/>
      <c r="AF62" s="58"/>
      <c r="AG62" s="58"/>
    </row>
    <row r="63" s="16" customFormat="1" ht="24.75" customHeight="1" spans="1:33">
      <c r="A63" s="5" t="s">
        <v>43</v>
      </c>
      <c r="B63" s="5"/>
      <c r="C63" s="5"/>
      <c r="D63" s="5"/>
      <c r="E63" s="21"/>
      <c r="F63" s="68">
        <f>F61+F62+F60</f>
        <v>2154</v>
      </c>
      <c r="G63" s="68"/>
      <c r="H63" s="68">
        <f>H61+H62+H60</f>
        <v>769</v>
      </c>
      <c r="I63" s="68"/>
      <c r="J63" s="75"/>
      <c r="K63" s="77"/>
      <c r="L63" s="68">
        <f t="shared" ref="L63:Q63" si="4">L61+L62+L60</f>
        <v>25</v>
      </c>
      <c r="M63" s="77"/>
      <c r="N63" s="68">
        <f t="shared" si="4"/>
        <v>100.5</v>
      </c>
      <c r="O63" s="77"/>
      <c r="P63" s="68">
        <f t="shared" si="4"/>
        <v>69.3</v>
      </c>
      <c r="Q63" s="68">
        <f t="shared" si="4"/>
        <v>162</v>
      </c>
      <c r="R63" s="77">
        <v>21</v>
      </c>
      <c r="S63" s="77"/>
      <c r="T63" s="77"/>
      <c r="U63" s="68">
        <f t="shared" ref="U63:Y63" si="5">U61+U62+U60</f>
        <v>13</v>
      </c>
      <c r="V63" s="68">
        <f t="shared" si="5"/>
        <v>3</v>
      </c>
      <c r="W63" s="77"/>
      <c r="X63" s="77"/>
      <c r="Y63" s="68">
        <f t="shared" si="5"/>
        <v>1</v>
      </c>
      <c r="Z63" s="77"/>
      <c r="AA63" s="77"/>
      <c r="AB63" s="77"/>
      <c r="AC63" s="61"/>
      <c r="AD63" s="61"/>
      <c r="AE63" s="61"/>
      <c r="AF63" s="61"/>
      <c r="AG63" s="61"/>
    </row>
    <row r="64" s="15" customFormat="1" ht="24.75" customHeight="1" spans="1:33">
      <c r="A64" s="69" t="s">
        <v>148</v>
      </c>
      <c r="B64" s="28" t="s">
        <v>149</v>
      </c>
      <c r="C64" s="28" t="s">
        <v>150</v>
      </c>
      <c r="D64" s="28" t="s">
        <v>150</v>
      </c>
      <c r="E64" s="28"/>
      <c r="F64" s="29">
        <v>1122</v>
      </c>
      <c r="G64" s="29"/>
      <c r="H64" s="35"/>
      <c r="I64" s="29"/>
      <c r="J64" s="43"/>
      <c r="K64" s="44"/>
      <c r="L64" s="44"/>
      <c r="M64" s="44"/>
      <c r="N64" s="44"/>
      <c r="O64" s="44"/>
      <c r="P64" s="44"/>
      <c r="Q64" s="44">
        <v>59</v>
      </c>
      <c r="R64" s="44"/>
      <c r="S64" s="44"/>
      <c r="T64" s="44"/>
      <c r="U64" s="44"/>
      <c r="V64" s="44"/>
      <c r="W64" s="44"/>
      <c r="X64" s="44"/>
      <c r="Y64" s="44"/>
      <c r="Z64" s="44"/>
      <c r="AA64" s="44"/>
      <c r="AB64" s="44"/>
      <c r="AC64" s="57">
        <v>1425253.82</v>
      </c>
      <c r="AD64" s="57">
        <v>1515516.52</v>
      </c>
      <c r="AE64" s="57">
        <v>1464349.58</v>
      </c>
      <c r="AF64" s="57" t="s">
        <v>151</v>
      </c>
      <c r="AG64" s="57"/>
    </row>
    <row r="65" s="15" customFormat="1" ht="24.75" customHeight="1" spans="1:33">
      <c r="A65" s="69"/>
      <c r="B65" s="28"/>
      <c r="C65" s="28" t="s">
        <v>152</v>
      </c>
      <c r="D65" s="28" t="s">
        <v>153</v>
      </c>
      <c r="E65" s="28"/>
      <c r="F65" s="29">
        <v>1588.8</v>
      </c>
      <c r="G65" s="29"/>
      <c r="H65" s="35"/>
      <c r="I65" s="29"/>
      <c r="J65" s="50"/>
      <c r="K65" s="51">
        <v>288</v>
      </c>
      <c r="L65" s="51">
        <f>127+143</f>
        <v>270</v>
      </c>
      <c r="M65" s="51"/>
      <c r="N65" s="51"/>
      <c r="O65" s="51"/>
      <c r="P65" s="51"/>
      <c r="Q65" s="51" t="s">
        <v>54</v>
      </c>
      <c r="R65" s="51"/>
      <c r="S65" s="51"/>
      <c r="T65" s="51"/>
      <c r="U65" s="51">
        <v>5</v>
      </c>
      <c r="V65" s="51"/>
      <c r="W65" s="51"/>
      <c r="X65" s="51"/>
      <c r="Y65" s="51"/>
      <c r="Z65" s="51"/>
      <c r="AA65" s="51">
        <v>1</v>
      </c>
      <c r="AB65" s="51">
        <v>1</v>
      </c>
      <c r="AC65" s="58"/>
      <c r="AD65" s="58"/>
      <c r="AE65" s="58"/>
      <c r="AF65" s="58"/>
      <c r="AG65" s="58"/>
    </row>
    <row r="66" s="16" customFormat="1" ht="24.75" customHeight="1" spans="1:16384">
      <c r="A66" s="5" t="s">
        <v>43</v>
      </c>
      <c r="B66" s="5"/>
      <c r="C66" s="5"/>
      <c r="D66" s="5"/>
      <c r="E66" s="21"/>
      <c r="F66" s="68">
        <f>F64+F65</f>
        <v>2710.8</v>
      </c>
      <c r="G66" s="81"/>
      <c r="H66" s="83"/>
      <c r="I66" s="81"/>
      <c r="J66" s="81"/>
      <c r="K66" s="21">
        <f>K64+K65</f>
        <v>288</v>
      </c>
      <c r="L66" s="21">
        <f>L64+L65</f>
        <v>270</v>
      </c>
      <c r="M66" s="21"/>
      <c r="N66" s="21"/>
      <c r="O66" s="21"/>
      <c r="P66" s="21"/>
      <c r="Q66" s="21">
        <f>Q64</f>
        <v>59</v>
      </c>
      <c r="R66" s="21"/>
      <c r="S66" s="21"/>
      <c r="T66" s="21"/>
      <c r="U66" s="21">
        <f>U64+U65</f>
        <v>5</v>
      </c>
      <c r="V66" s="21"/>
      <c r="W66" s="21"/>
      <c r="X66" s="21"/>
      <c r="Y66" s="21"/>
      <c r="Z66" s="21"/>
      <c r="AA66" s="21">
        <f>AA64+AA65</f>
        <v>1</v>
      </c>
      <c r="AB66" s="21">
        <f>AB64+AB65</f>
        <v>1</v>
      </c>
      <c r="AC66" s="64"/>
      <c r="AD66" s="64"/>
      <c r="AE66" s="64"/>
      <c r="AF66" s="64"/>
      <c r="AG66" s="64"/>
      <c r="XEX66" s="65"/>
      <c r="XEY66" s="65"/>
      <c r="XEZ66" s="65"/>
      <c r="XFA66" s="65"/>
      <c r="XFB66" s="65"/>
      <c r="XFC66" s="65"/>
      <c r="XFD66" s="65"/>
    </row>
    <row r="67" s="15" customFormat="1" ht="24.75" customHeight="1" spans="1:33">
      <c r="A67" s="36"/>
      <c r="B67" s="36"/>
      <c r="C67" s="36"/>
      <c r="D67" s="36"/>
      <c r="E67" s="36"/>
      <c r="F67" s="37"/>
      <c r="G67" s="37"/>
      <c r="H67" s="37"/>
      <c r="I67" s="37"/>
      <c r="J67" s="37"/>
      <c r="K67" s="37"/>
      <c r="L67" s="37"/>
      <c r="M67" s="37"/>
      <c r="N67" s="37"/>
      <c r="O67" s="37"/>
      <c r="P67" s="37"/>
      <c r="Q67" s="37"/>
      <c r="R67" s="37"/>
      <c r="S67" s="37"/>
      <c r="T67" s="37"/>
      <c r="U67" s="37"/>
      <c r="V67" s="37"/>
      <c r="W67" s="37"/>
      <c r="X67" s="37"/>
      <c r="Y67" s="37"/>
      <c r="Z67" s="37"/>
      <c r="AA67" s="37"/>
      <c r="AB67" s="37"/>
      <c r="AC67" s="36"/>
      <c r="AD67" s="36"/>
      <c r="AE67" s="36"/>
      <c r="AF67" s="36"/>
      <c r="AG67" s="36"/>
    </row>
    <row r="68" s="15" customFormat="1" spans="1:33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</row>
    <row r="69" s="15" customFormat="1" spans="1:33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</row>
    <row r="70" s="15" customFormat="1" spans="1:33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</row>
    <row r="71" s="15" customFormat="1" spans="1:33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</row>
    <row r="72" s="15" customFormat="1" spans="1:33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</row>
    <row r="73" s="15" customFormat="1" spans="1:33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</row>
    <row r="74" s="15" customFormat="1" spans="1:33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</row>
    <row r="75" s="15" customFormat="1" spans="1:33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</row>
    <row r="76" s="15" customFormat="1" spans="1:33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  <c r="AD76" s="36"/>
      <c r="AE76" s="36"/>
      <c r="AF76" s="36"/>
      <c r="AG76" s="36"/>
    </row>
    <row r="77" s="15" customFormat="1" spans="1:33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  <c r="AD77" s="36"/>
      <c r="AE77" s="36"/>
      <c r="AF77" s="36"/>
      <c r="AG77" s="36"/>
    </row>
    <row r="78" s="15" customFormat="1" spans="1:33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  <c r="AD78" s="36"/>
      <c r="AE78" s="36"/>
      <c r="AF78" s="36"/>
      <c r="AG78" s="36"/>
    </row>
    <row r="79" s="15" customFormat="1" spans="1:33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  <c r="AD79" s="36"/>
      <c r="AE79" s="36"/>
      <c r="AF79" s="36"/>
      <c r="AG79" s="36"/>
    </row>
    <row r="80" s="15" customFormat="1" spans="1:33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  <c r="AD80" s="36"/>
      <c r="AE80" s="36"/>
      <c r="AF80" s="36"/>
      <c r="AG80" s="36"/>
    </row>
    <row r="81" s="15" customFormat="1" spans="1:33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</row>
    <row r="82" s="15" customFormat="1" spans="1:33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  <c r="AD82" s="36"/>
      <c r="AE82" s="36"/>
      <c r="AF82" s="36"/>
      <c r="AG82" s="36"/>
    </row>
    <row r="83" s="15" customFormat="1" spans="1:33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  <c r="AD83" s="36"/>
      <c r="AE83" s="36"/>
      <c r="AF83" s="36"/>
      <c r="AG83" s="36"/>
    </row>
    <row r="84" s="15" customFormat="1" spans="1:33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  <c r="AD84" s="36"/>
      <c r="AE84" s="36"/>
      <c r="AF84" s="36"/>
      <c r="AG84" s="36"/>
    </row>
    <row r="85" s="15" customFormat="1" spans="1:33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  <c r="AD85" s="36"/>
      <c r="AE85" s="36"/>
      <c r="AF85" s="36"/>
      <c r="AG85" s="36"/>
    </row>
    <row r="86" s="15" customFormat="1" spans="1:33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  <c r="AD86" s="36"/>
      <c r="AE86" s="36"/>
      <c r="AF86" s="36"/>
      <c r="AG86" s="36"/>
    </row>
    <row r="87" s="15" customFormat="1" spans="1:33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  <c r="AD87" s="36"/>
      <c r="AE87" s="36"/>
      <c r="AF87" s="36"/>
      <c r="AG87" s="36"/>
    </row>
    <row r="88" s="15" customFormat="1" spans="1:33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  <c r="AD88" s="36"/>
      <c r="AE88" s="36"/>
      <c r="AF88" s="36"/>
      <c r="AG88" s="36"/>
    </row>
    <row r="89" s="15" customFormat="1" spans="1:33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  <c r="AD89" s="36"/>
      <c r="AE89" s="36"/>
      <c r="AF89" s="36"/>
      <c r="AG89" s="36"/>
    </row>
    <row r="90" s="15" customFormat="1" spans="1:33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  <c r="AD90" s="36"/>
      <c r="AE90" s="36"/>
      <c r="AF90" s="36"/>
      <c r="AG90" s="36"/>
    </row>
    <row r="91" s="15" customFormat="1" spans="1:33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  <c r="AD91" s="36"/>
      <c r="AE91" s="36"/>
      <c r="AF91" s="36"/>
      <c r="AG91" s="36"/>
    </row>
    <row r="92" s="15" customFormat="1" spans="1:33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  <c r="AD92" s="36"/>
      <c r="AE92" s="36"/>
      <c r="AF92" s="36"/>
      <c r="AG92" s="36"/>
    </row>
    <row r="93" s="15" customFormat="1" spans="1:33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  <c r="AD93" s="36"/>
      <c r="AE93" s="36"/>
      <c r="AF93" s="36"/>
      <c r="AG93" s="36"/>
    </row>
    <row r="94" s="15" customFormat="1" spans="1:33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  <c r="AD94" s="36"/>
      <c r="AE94" s="36"/>
      <c r="AF94" s="36"/>
      <c r="AG94" s="36"/>
    </row>
    <row r="95" s="15" customFormat="1" spans="1:33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  <c r="AD95" s="36"/>
      <c r="AE95" s="36"/>
      <c r="AF95" s="36"/>
      <c r="AG95" s="36"/>
    </row>
    <row r="96" s="15" customFormat="1" spans="1:33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  <c r="AD96" s="36"/>
      <c r="AE96" s="36"/>
      <c r="AF96" s="36"/>
      <c r="AG96" s="36"/>
    </row>
    <row r="97" s="15" customFormat="1" spans="1:33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  <c r="AD97" s="36"/>
      <c r="AE97" s="36"/>
      <c r="AF97" s="36"/>
      <c r="AG97" s="36"/>
    </row>
    <row r="98" s="15" customFormat="1" spans="1:33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  <c r="AD98" s="36"/>
      <c r="AE98" s="36"/>
      <c r="AF98" s="36"/>
      <c r="AG98" s="36"/>
    </row>
    <row r="99" s="15" customFormat="1" spans="1:33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  <c r="AD99" s="36"/>
      <c r="AE99" s="36"/>
      <c r="AF99" s="36"/>
      <c r="AG99" s="36"/>
    </row>
    <row r="100" s="15" customFormat="1" spans="1:33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  <c r="AD100" s="36"/>
      <c r="AE100" s="36"/>
      <c r="AF100" s="36"/>
      <c r="AG100" s="36"/>
    </row>
    <row r="101" s="15" customFormat="1" spans="1:33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  <c r="AD101" s="36"/>
      <c r="AE101" s="36"/>
      <c r="AF101" s="36"/>
      <c r="AG101" s="36"/>
    </row>
    <row r="102" s="15" customFormat="1" spans="1:33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  <c r="AD102" s="36"/>
      <c r="AE102" s="36"/>
      <c r="AF102" s="36"/>
      <c r="AG102" s="36"/>
    </row>
    <row r="103" s="15" customFormat="1" spans="1:33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  <c r="AD103" s="36"/>
      <c r="AE103" s="36"/>
      <c r="AF103" s="36"/>
      <c r="AG103" s="36"/>
    </row>
    <row r="104" s="15" customFormat="1" spans="1:33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  <c r="AD104" s="36"/>
      <c r="AE104" s="36"/>
      <c r="AF104" s="36"/>
      <c r="AG104" s="36"/>
    </row>
    <row r="105" s="15" customFormat="1" spans="1:33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  <c r="AD105" s="36"/>
      <c r="AE105" s="36"/>
      <c r="AF105" s="36"/>
      <c r="AG105" s="36"/>
    </row>
    <row r="106" s="15" customFormat="1" spans="1:33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  <c r="AD106" s="36"/>
      <c r="AE106" s="36"/>
      <c r="AF106" s="36"/>
      <c r="AG106" s="36"/>
    </row>
    <row r="107" s="15" customFormat="1" spans="1:33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  <c r="AD107" s="36"/>
      <c r="AE107" s="36"/>
      <c r="AF107" s="36"/>
      <c r="AG107" s="36"/>
    </row>
    <row r="108" s="15" customFormat="1" spans="1:33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  <c r="AD108" s="36"/>
      <c r="AE108" s="36"/>
      <c r="AF108" s="36"/>
      <c r="AG108" s="36"/>
    </row>
    <row r="109" s="15" customFormat="1" spans="1:33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  <c r="AD109" s="36"/>
      <c r="AE109" s="36"/>
      <c r="AF109" s="36"/>
      <c r="AG109" s="36"/>
    </row>
    <row r="110" s="15" customFormat="1" spans="1:33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  <c r="AD110" s="36"/>
      <c r="AE110" s="36"/>
      <c r="AF110" s="36"/>
      <c r="AG110" s="36"/>
    </row>
    <row r="111" s="15" customFormat="1" spans="1:33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  <c r="AD111" s="36"/>
      <c r="AE111" s="36"/>
      <c r="AF111" s="36"/>
      <c r="AG111" s="36"/>
    </row>
    <row r="112" s="15" customFormat="1" spans="1:33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  <c r="AD112" s="36"/>
      <c r="AE112" s="36"/>
      <c r="AF112" s="36"/>
      <c r="AG112" s="36"/>
    </row>
    <row r="113" s="15" customFormat="1" spans="1:33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  <c r="AD113" s="36"/>
      <c r="AE113" s="36"/>
      <c r="AF113" s="36"/>
      <c r="AG113" s="36"/>
    </row>
    <row r="114" s="15" customFormat="1" spans="1:33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  <c r="AD114" s="36"/>
      <c r="AE114" s="36"/>
      <c r="AF114" s="36"/>
      <c r="AG114" s="36"/>
    </row>
    <row r="115" s="15" customFormat="1" spans="1:33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  <c r="AD115" s="36"/>
      <c r="AE115" s="36"/>
      <c r="AF115" s="36"/>
      <c r="AG115" s="36"/>
    </row>
    <row r="116" s="15" customFormat="1" spans="1:33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  <c r="AD116" s="36"/>
      <c r="AE116" s="36"/>
      <c r="AF116" s="36"/>
      <c r="AG116" s="36"/>
    </row>
    <row r="117" s="15" customFormat="1" spans="1:33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  <c r="AD117" s="36"/>
      <c r="AE117" s="36"/>
      <c r="AF117" s="36"/>
      <c r="AG117" s="36"/>
    </row>
    <row r="118" s="15" customFormat="1" spans="1:33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  <c r="AD118" s="36"/>
      <c r="AE118" s="36"/>
      <c r="AF118" s="36"/>
      <c r="AG118" s="36"/>
    </row>
    <row r="119" s="15" customFormat="1" spans="1:33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  <c r="AD119" s="36"/>
      <c r="AE119" s="36"/>
      <c r="AF119" s="36"/>
      <c r="AG119" s="36"/>
    </row>
    <row r="120" s="15" customFormat="1" spans="1:33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  <c r="AD120" s="36"/>
      <c r="AE120" s="36"/>
      <c r="AF120" s="36"/>
      <c r="AG120" s="36"/>
    </row>
    <row r="121" s="15" customFormat="1" spans="1:33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  <c r="AD121" s="36"/>
      <c r="AE121" s="36"/>
      <c r="AF121" s="36"/>
      <c r="AG121" s="36"/>
    </row>
    <row r="122" s="15" customFormat="1" spans="1:33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  <c r="AD122" s="36"/>
      <c r="AE122" s="36"/>
      <c r="AF122" s="36"/>
      <c r="AG122" s="36"/>
    </row>
    <row r="123" s="15" customFormat="1" spans="1:33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  <c r="AD123" s="36"/>
      <c r="AE123" s="36"/>
      <c r="AF123" s="36"/>
      <c r="AG123" s="36"/>
    </row>
    <row r="124" s="15" customFormat="1" spans="1:33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  <c r="AD124" s="36"/>
      <c r="AE124" s="36"/>
      <c r="AF124" s="36"/>
      <c r="AG124" s="36"/>
    </row>
    <row r="125" s="15" customFormat="1" spans="1:33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  <c r="AD125" s="36"/>
      <c r="AE125" s="36"/>
      <c r="AF125" s="36"/>
      <c r="AG125" s="36"/>
    </row>
    <row r="126" s="15" customFormat="1" spans="1:33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  <c r="AD126" s="36"/>
      <c r="AE126" s="36"/>
      <c r="AF126" s="36"/>
      <c r="AG126" s="36"/>
    </row>
    <row r="127" s="15" customFormat="1" spans="1:33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  <c r="AD127" s="36"/>
      <c r="AE127" s="36"/>
      <c r="AF127" s="36"/>
      <c r="AG127" s="36"/>
    </row>
    <row r="128" s="15" customFormat="1" spans="1:33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  <c r="AD128" s="36"/>
      <c r="AE128" s="36"/>
      <c r="AF128" s="36"/>
      <c r="AG128" s="36"/>
    </row>
    <row r="129" s="15" customFormat="1" spans="1:33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  <c r="AD129" s="36"/>
      <c r="AE129" s="36"/>
      <c r="AF129" s="36"/>
      <c r="AG129" s="36"/>
    </row>
    <row r="130" s="15" customFormat="1" spans="1:33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  <c r="AD130" s="36"/>
      <c r="AE130" s="36"/>
      <c r="AF130" s="36"/>
      <c r="AG130" s="36"/>
    </row>
    <row r="131" s="15" customFormat="1" spans="1:33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  <c r="AD131" s="36"/>
      <c r="AE131" s="36"/>
      <c r="AF131" s="36"/>
      <c r="AG131" s="36"/>
    </row>
    <row r="132" s="15" customFormat="1" spans="1:33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  <c r="AD132" s="36"/>
      <c r="AE132" s="36"/>
      <c r="AF132" s="36"/>
      <c r="AG132" s="36"/>
    </row>
    <row r="133" s="15" customFormat="1" spans="1:33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  <c r="AD133" s="36"/>
      <c r="AE133" s="36"/>
      <c r="AF133" s="36"/>
      <c r="AG133" s="36"/>
    </row>
    <row r="134" s="15" customFormat="1" spans="1:33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  <c r="AD134" s="36"/>
      <c r="AE134" s="36"/>
      <c r="AF134" s="36"/>
      <c r="AG134" s="36"/>
    </row>
    <row r="135" s="15" customFormat="1" spans="1:33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  <c r="AD135" s="36"/>
      <c r="AE135" s="36"/>
      <c r="AF135" s="36"/>
      <c r="AG135" s="36"/>
    </row>
    <row r="136" s="15" customFormat="1" spans="1:33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  <c r="AD136" s="36"/>
      <c r="AE136" s="36"/>
      <c r="AF136" s="36"/>
      <c r="AG136" s="36"/>
    </row>
    <row r="137" s="15" customFormat="1" spans="1:33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  <c r="AD137" s="36"/>
      <c r="AE137" s="36"/>
      <c r="AF137" s="36"/>
      <c r="AG137" s="36"/>
    </row>
    <row r="138" s="15" customFormat="1" spans="1:33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  <c r="AD138" s="36"/>
      <c r="AE138" s="36"/>
      <c r="AF138" s="36"/>
      <c r="AG138" s="36"/>
    </row>
    <row r="139" s="15" customFormat="1" spans="1:33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  <c r="AD139" s="36"/>
      <c r="AE139" s="36"/>
      <c r="AF139" s="36"/>
      <c r="AG139" s="36"/>
    </row>
    <row r="140" s="15" customFormat="1" spans="1:33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  <c r="AD140" s="36"/>
      <c r="AE140" s="36"/>
      <c r="AF140" s="36"/>
      <c r="AG140" s="36"/>
    </row>
    <row r="141" s="15" customFormat="1" spans="1:33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  <c r="AD141" s="36"/>
      <c r="AE141" s="36"/>
      <c r="AF141" s="36"/>
      <c r="AG141" s="36"/>
    </row>
    <row r="142" s="15" customFormat="1" spans="1:33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  <c r="AD142" s="36"/>
      <c r="AE142" s="36"/>
      <c r="AF142" s="36"/>
      <c r="AG142" s="36"/>
    </row>
    <row r="143" s="15" customFormat="1" spans="1:33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  <c r="AD143" s="36"/>
      <c r="AE143" s="36"/>
      <c r="AF143" s="36"/>
      <c r="AG143" s="36"/>
    </row>
    <row r="144" s="15" customFormat="1" spans="1:33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  <c r="AD144" s="36"/>
      <c r="AE144" s="36"/>
      <c r="AF144" s="36"/>
      <c r="AG144" s="36"/>
    </row>
    <row r="145" s="15" customFormat="1" spans="1:33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  <c r="AD145" s="36"/>
      <c r="AE145" s="36"/>
      <c r="AF145" s="36"/>
      <c r="AG145" s="36"/>
    </row>
    <row r="146" s="15" customFormat="1" spans="1:33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  <c r="AD146" s="36"/>
      <c r="AE146" s="36"/>
      <c r="AF146" s="36"/>
      <c r="AG146" s="36"/>
    </row>
    <row r="147" s="15" customFormat="1" spans="1:33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  <c r="AD147" s="36"/>
      <c r="AE147" s="36"/>
      <c r="AF147" s="36"/>
      <c r="AG147" s="36"/>
    </row>
    <row r="148" s="15" customFormat="1" spans="1:33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  <c r="AD148" s="36"/>
      <c r="AE148" s="36"/>
      <c r="AF148" s="36"/>
      <c r="AG148" s="36"/>
    </row>
    <row r="149" s="15" customFormat="1" spans="1:33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  <c r="AD149" s="36"/>
      <c r="AE149" s="36"/>
      <c r="AF149" s="36"/>
      <c r="AG149" s="36"/>
    </row>
    <row r="150" s="15" customFormat="1" spans="1:33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  <c r="AD150" s="36"/>
      <c r="AE150" s="36"/>
      <c r="AF150" s="36"/>
      <c r="AG150" s="36"/>
    </row>
    <row r="151" s="15" customFormat="1" spans="1:33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  <c r="AD151" s="36"/>
      <c r="AE151" s="36"/>
      <c r="AF151" s="36"/>
      <c r="AG151" s="36"/>
    </row>
    <row r="152" s="15" customFormat="1" spans="1:33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  <c r="AD152" s="36"/>
      <c r="AE152" s="36"/>
      <c r="AF152" s="36"/>
      <c r="AG152" s="36"/>
    </row>
    <row r="153" s="15" customFormat="1" spans="1:33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  <c r="AD153" s="36"/>
      <c r="AE153" s="36"/>
      <c r="AF153" s="36"/>
      <c r="AG153" s="36"/>
    </row>
    <row r="154" s="15" customFormat="1" spans="1:33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  <c r="AD154" s="36"/>
      <c r="AE154" s="36"/>
      <c r="AF154" s="36"/>
      <c r="AG154" s="36"/>
    </row>
    <row r="155" s="15" customFormat="1" spans="1:33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  <c r="AD155" s="36"/>
      <c r="AE155" s="36"/>
      <c r="AF155" s="36"/>
      <c r="AG155" s="36"/>
    </row>
    <row r="156" s="15" customFormat="1" spans="1:33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  <c r="AD156" s="36"/>
      <c r="AE156" s="36"/>
      <c r="AF156" s="36"/>
      <c r="AG156" s="36"/>
    </row>
    <row r="157" s="15" customFormat="1" spans="1:33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  <c r="AD157" s="36"/>
      <c r="AE157" s="36"/>
      <c r="AF157" s="36"/>
      <c r="AG157" s="36"/>
    </row>
    <row r="158" s="15" customFormat="1" spans="1:33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  <c r="AD158" s="36"/>
      <c r="AE158" s="36"/>
      <c r="AF158" s="36"/>
      <c r="AG158" s="36"/>
    </row>
    <row r="159" s="15" customFormat="1" spans="1:33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  <c r="AD159" s="36"/>
      <c r="AE159" s="36"/>
      <c r="AF159" s="36"/>
      <c r="AG159" s="36"/>
    </row>
    <row r="160" s="15" customFormat="1" spans="1:33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  <c r="AD160" s="36"/>
      <c r="AE160" s="36"/>
      <c r="AF160" s="36"/>
      <c r="AG160" s="36"/>
    </row>
    <row r="161" s="15" customFormat="1" spans="1:33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  <c r="AD161" s="36"/>
      <c r="AE161" s="36"/>
      <c r="AF161" s="36"/>
      <c r="AG161" s="36"/>
    </row>
    <row r="162" s="15" customFormat="1" spans="1:33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  <c r="AD162" s="36"/>
      <c r="AE162" s="36"/>
      <c r="AF162" s="36"/>
      <c r="AG162" s="36"/>
    </row>
    <row r="163" s="15" customFormat="1" spans="1:33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  <c r="AD163" s="36"/>
      <c r="AE163" s="36"/>
      <c r="AF163" s="36"/>
      <c r="AG163" s="36"/>
    </row>
    <row r="164" s="15" customFormat="1" spans="1:33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  <c r="AD164" s="36"/>
      <c r="AE164" s="36"/>
      <c r="AF164" s="36"/>
      <c r="AG164" s="36"/>
    </row>
    <row r="165" s="15" customFormat="1" spans="1:33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  <c r="AD165" s="36"/>
      <c r="AE165" s="36"/>
      <c r="AF165" s="36"/>
      <c r="AG165" s="36"/>
    </row>
    <row r="166" s="15" customFormat="1" spans="1:33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  <c r="AD166" s="36"/>
      <c r="AE166" s="36"/>
      <c r="AF166" s="36"/>
      <c r="AG166" s="36"/>
    </row>
    <row r="167" s="15" customFormat="1" spans="1:33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  <c r="AD167" s="36"/>
      <c r="AE167" s="36"/>
      <c r="AF167" s="36"/>
      <c r="AG167" s="36"/>
    </row>
    <row r="168" s="15" customFormat="1" spans="1:33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  <c r="AD168" s="36"/>
      <c r="AE168" s="36"/>
      <c r="AF168" s="36"/>
      <c r="AG168" s="36"/>
    </row>
    <row r="169" s="15" customFormat="1" spans="1:33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  <c r="AD169" s="36"/>
      <c r="AE169" s="36"/>
      <c r="AF169" s="36"/>
      <c r="AG169" s="36"/>
    </row>
    <row r="170" s="15" customFormat="1" spans="1:33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  <c r="AD170" s="36"/>
      <c r="AE170" s="36"/>
      <c r="AF170" s="36"/>
      <c r="AG170" s="36"/>
    </row>
    <row r="171" s="15" customFormat="1" spans="1:33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  <c r="AD171" s="36"/>
      <c r="AE171" s="36"/>
      <c r="AF171" s="36"/>
      <c r="AG171" s="36"/>
    </row>
    <row r="172" s="15" customFormat="1" spans="1:33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  <c r="AD172" s="36"/>
      <c r="AE172" s="36"/>
      <c r="AF172" s="36"/>
      <c r="AG172" s="36"/>
    </row>
    <row r="173" s="15" customFormat="1" spans="1:33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  <c r="AD173" s="36"/>
      <c r="AE173" s="36"/>
      <c r="AF173" s="36"/>
      <c r="AG173" s="36"/>
    </row>
    <row r="174" s="15" customFormat="1" spans="1:33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  <c r="AD174" s="36"/>
      <c r="AE174" s="36"/>
      <c r="AF174" s="36"/>
      <c r="AG174" s="36"/>
    </row>
    <row r="175" s="15" customFormat="1" spans="1:33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  <c r="AD175" s="36"/>
      <c r="AE175" s="36"/>
      <c r="AF175" s="36"/>
      <c r="AG175" s="36"/>
    </row>
    <row r="176" s="15" customFormat="1" spans="1:33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  <c r="AD176" s="36"/>
      <c r="AE176" s="36"/>
      <c r="AF176" s="36"/>
      <c r="AG176" s="36"/>
    </row>
    <row r="177" s="15" customFormat="1" spans="1:33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  <c r="AD177" s="36"/>
      <c r="AE177" s="36"/>
      <c r="AF177" s="36"/>
      <c r="AG177" s="36"/>
    </row>
    <row r="178" s="15" customFormat="1" spans="1:33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  <c r="AD178" s="36"/>
      <c r="AE178" s="36"/>
      <c r="AF178" s="36"/>
      <c r="AG178" s="36"/>
    </row>
    <row r="179" s="15" customFormat="1" spans="1:33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  <c r="AD179" s="36"/>
      <c r="AE179" s="36"/>
      <c r="AF179" s="36"/>
      <c r="AG179" s="36"/>
    </row>
    <row r="180" s="15" customFormat="1" spans="1:33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  <c r="AD180" s="36"/>
      <c r="AE180" s="36"/>
      <c r="AF180" s="36"/>
      <c r="AG180" s="36"/>
    </row>
    <row r="181" s="15" customFormat="1" spans="1:33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  <c r="AD181" s="36"/>
      <c r="AE181" s="36"/>
      <c r="AF181" s="36"/>
      <c r="AG181" s="36"/>
    </row>
    <row r="182" s="15" customFormat="1" spans="1:33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  <c r="AD182" s="36"/>
      <c r="AE182" s="36"/>
      <c r="AF182" s="36"/>
      <c r="AG182" s="36"/>
    </row>
    <row r="183" s="15" customFormat="1" spans="1:33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  <c r="AD183" s="36"/>
      <c r="AE183" s="36"/>
      <c r="AF183" s="36"/>
      <c r="AG183" s="36"/>
    </row>
    <row r="184" s="15" customFormat="1" spans="1:33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  <c r="AD184" s="36"/>
      <c r="AE184" s="36"/>
      <c r="AF184" s="36"/>
      <c r="AG184" s="36"/>
    </row>
    <row r="185" s="15" customFormat="1" spans="1:33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  <c r="AD185" s="36"/>
      <c r="AE185" s="36"/>
      <c r="AF185" s="36"/>
      <c r="AG185" s="36"/>
    </row>
    <row r="186" s="15" customFormat="1" spans="1:33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  <c r="AD186" s="36"/>
      <c r="AE186" s="36"/>
      <c r="AF186" s="36"/>
      <c r="AG186" s="36"/>
    </row>
    <row r="187" s="15" customFormat="1" spans="1:33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  <c r="AD187" s="36"/>
      <c r="AE187" s="36"/>
      <c r="AF187" s="36"/>
      <c r="AG187" s="36"/>
    </row>
    <row r="188" s="15" customFormat="1" spans="1:33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  <c r="AD188" s="36"/>
      <c r="AE188" s="36"/>
      <c r="AF188" s="36"/>
      <c r="AG188" s="36"/>
    </row>
    <row r="189" s="15" customFormat="1" spans="1:33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  <c r="AD189" s="36"/>
      <c r="AE189" s="36"/>
      <c r="AF189" s="36"/>
      <c r="AG189" s="36"/>
    </row>
    <row r="190" s="15" customFormat="1" spans="1:33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  <c r="AD190" s="36"/>
      <c r="AE190" s="36"/>
      <c r="AF190" s="36"/>
      <c r="AG190" s="36"/>
    </row>
    <row r="191" s="15" customFormat="1" spans="1:33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  <c r="AD191" s="36"/>
      <c r="AE191" s="36"/>
      <c r="AF191" s="36"/>
      <c r="AG191" s="36"/>
    </row>
    <row r="192" s="15" customFormat="1" spans="1:33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  <c r="AD192" s="36"/>
      <c r="AE192" s="36"/>
      <c r="AF192" s="36"/>
      <c r="AG192" s="36"/>
    </row>
    <row r="193" s="15" customFormat="1" spans="1:33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  <c r="AD193" s="36"/>
      <c r="AE193" s="36"/>
      <c r="AF193" s="36"/>
      <c r="AG193" s="36"/>
    </row>
    <row r="194" s="15" customFormat="1" spans="1:33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  <c r="AD194" s="36"/>
      <c r="AE194" s="36"/>
      <c r="AF194" s="36"/>
      <c r="AG194" s="36"/>
    </row>
    <row r="195" s="15" customFormat="1" spans="1:33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  <c r="AD195" s="36"/>
      <c r="AE195" s="36"/>
      <c r="AF195" s="36"/>
      <c r="AG195" s="36"/>
    </row>
    <row r="196" s="15" customFormat="1" spans="1:33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  <c r="AD196" s="36"/>
      <c r="AE196" s="36"/>
      <c r="AF196" s="36"/>
      <c r="AG196" s="36"/>
    </row>
    <row r="197" s="15" customFormat="1" spans="1:33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  <c r="AD197" s="36"/>
      <c r="AE197" s="36"/>
      <c r="AF197" s="36"/>
      <c r="AG197" s="36"/>
    </row>
    <row r="198" s="15" customFormat="1" spans="1:33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  <c r="AD198" s="36"/>
      <c r="AE198" s="36"/>
      <c r="AF198" s="36"/>
      <c r="AG198" s="36"/>
    </row>
    <row r="199" s="15" customFormat="1" spans="1:33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  <c r="AD199" s="36"/>
      <c r="AE199" s="36"/>
      <c r="AF199" s="36"/>
      <c r="AG199" s="36"/>
    </row>
    <row r="200" s="15" customFormat="1" spans="1:33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  <c r="AD200" s="36"/>
      <c r="AE200" s="36"/>
      <c r="AF200" s="36"/>
      <c r="AG200" s="36"/>
    </row>
    <row r="201" s="15" customFormat="1" spans="1:33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  <c r="AD201" s="36"/>
      <c r="AE201" s="36"/>
      <c r="AF201" s="36"/>
      <c r="AG201" s="36"/>
    </row>
    <row r="202" s="15" customFormat="1" spans="1:33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  <c r="AD202" s="36"/>
      <c r="AE202" s="36"/>
      <c r="AF202" s="36"/>
      <c r="AG202" s="36"/>
    </row>
    <row r="203" s="15" customFormat="1" spans="1:33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  <c r="AD203" s="36"/>
      <c r="AE203" s="36"/>
      <c r="AF203" s="36"/>
      <c r="AG203" s="36"/>
    </row>
    <row r="204" s="15" customFormat="1" spans="1:33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  <c r="AD204" s="36"/>
      <c r="AE204" s="36"/>
      <c r="AF204" s="36"/>
      <c r="AG204" s="36"/>
    </row>
    <row r="205" s="15" customFormat="1" spans="1:33">
      <c r="A205" s="36"/>
      <c r="B205" s="36"/>
      <c r="C205" s="36"/>
      <c r="D205" s="36"/>
      <c r="E205" s="36"/>
      <c r="F205" s="36"/>
      <c r="G205" s="36"/>
      <c r="H205" s="36"/>
      <c r="I205" s="36"/>
      <c r="J205" s="36"/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  <c r="AA205" s="36"/>
      <c r="AB205" s="36"/>
      <c r="AC205" s="36"/>
      <c r="AD205" s="36"/>
      <c r="AE205" s="36"/>
      <c r="AF205" s="36"/>
      <c r="AG205" s="36"/>
    </row>
    <row r="206" s="15" customFormat="1" spans="1:33">
      <c r="A206" s="36"/>
      <c r="B206" s="36"/>
      <c r="C206" s="36"/>
      <c r="D206" s="36"/>
      <c r="E206" s="36"/>
      <c r="F206" s="36"/>
      <c r="G206" s="36"/>
      <c r="H206" s="36"/>
      <c r="I206" s="36"/>
      <c r="J206" s="36"/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  <c r="AA206" s="36"/>
      <c r="AB206" s="36"/>
      <c r="AC206" s="36"/>
      <c r="AD206" s="36"/>
      <c r="AE206" s="36"/>
      <c r="AF206" s="36"/>
      <c r="AG206" s="36"/>
    </row>
    <row r="207" s="15" customFormat="1" spans="1:33">
      <c r="A207" s="36"/>
      <c r="B207" s="36"/>
      <c r="C207" s="36"/>
      <c r="D207" s="36"/>
      <c r="E207" s="36"/>
      <c r="F207" s="36"/>
      <c r="G207" s="36"/>
      <c r="H207" s="36"/>
      <c r="I207" s="36"/>
      <c r="J207" s="36"/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  <c r="AA207" s="36"/>
      <c r="AB207" s="36"/>
      <c r="AC207" s="36"/>
      <c r="AD207" s="36"/>
      <c r="AE207" s="36"/>
      <c r="AF207" s="36"/>
      <c r="AG207" s="36"/>
    </row>
    <row r="208" s="15" customFormat="1" spans="1:33">
      <c r="A208" s="36"/>
      <c r="B208" s="36"/>
      <c r="C208" s="36"/>
      <c r="D208" s="36"/>
      <c r="E208" s="36"/>
      <c r="F208" s="36"/>
      <c r="G208" s="36"/>
      <c r="H208" s="36"/>
      <c r="I208" s="36"/>
      <c r="J208" s="36"/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  <c r="AA208" s="36"/>
      <c r="AB208" s="36"/>
      <c r="AC208" s="36"/>
      <c r="AD208" s="36"/>
      <c r="AE208" s="36"/>
      <c r="AF208" s="36"/>
      <c r="AG208" s="36"/>
    </row>
    <row r="209" s="15" customFormat="1" spans="1:33">
      <c r="A209" s="36"/>
      <c r="B209" s="36"/>
      <c r="C209" s="36"/>
      <c r="D209" s="36"/>
      <c r="E209" s="36"/>
      <c r="F209" s="36"/>
      <c r="G209" s="36"/>
      <c r="H209" s="36"/>
      <c r="I209" s="36"/>
      <c r="J209" s="36"/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  <c r="AA209" s="36"/>
      <c r="AB209" s="36"/>
      <c r="AC209" s="36"/>
      <c r="AD209" s="36"/>
      <c r="AE209" s="36"/>
      <c r="AF209" s="36"/>
      <c r="AG209" s="36"/>
    </row>
    <row r="210" s="15" customFormat="1" spans="1:33">
      <c r="A210" s="36"/>
      <c r="B210" s="36"/>
      <c r="C210" s="36"/>
      <c r="D210" s="36"/>
      <c r="E210" s="36"/>
      <c r="F210" s="36"/>
      <c r="G210" s="36"/>
      <c r="H210" s="36"/>
      <c r="I210" s="36"/>
      <c r="J210" s="36"/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  <c r="AA210" s="36"/>
      <c r="AB210" s="36"/>
      <c r="AC210" s="36"/>
      <c r="AD210" s="36"/>
      <c r="AE210" s="36"/>
      <c r="AF210" s="36"/>
      <c r="AG210" s="36"/>
    </row>
    <row r="211" s="15" customFormat="1" spans="1:33">
      <c r="A211" s="36"/>
      <c r="B211" s="36"/>
      <c r="C211" s="36"/>
      <c r="D211" s="36"/>
      <c r="E211" s="36"/>
      <c r="F211" s="36"/>
      <c r="G211" s="36"/>
      <c r="H211" s="36"/>
      <c r="I211" s="36"/>
      <c r="J211" s="3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  <c r="AA211" s="36"/>
      <c r="AB211" s="36"/>
      <c r="AC211" s="36"/>
      <c r="AD211" s="36"/>
      <c r="AE211" s="36"/>
      <c r="AF211" s="36"/>
      <c r="AG211" s="36"/>
    </row>
    <row r="212" s="15" customFormat="1" spans="1:33">
      <c r="A212" s="36"/>
      <c r="B212" s="36"/>
      <c r="C212" s="36"/>
      <c r="D212" s="36"/>
      <c r="E212" s="36"/>
      <c r="F212" s="36"/>
      <c r="G212" s="36"/>
      <c r="H212" s="36"/>
      <c r="I212" s="36"/>
      <c r="J212" s="3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  <c r="AA212" s="36"/>
      <c r="AB212" s="36"/>
      <c r="AC212" s="36"/>
      <c r="AD212" s="36"/>
      <c r="AE212" s="36"/>
      <c r="AF212" s="36"/>
      <c r="AG212" s="36"/>
    </row>
    <row r="213" s="15" customFormat="1" spans="1:33">
      <c r="A213" s="36"/>
      <c r="B213" s="36"/>
      <c r="C213" s="36"/>
      <c r="D213" s="36"/>
      <c r="E213" s="36"/>
      <c r="F213" s="36"/>
      <c r="G213" s="36"/>
      <c r="H213" s="36"/>
      <c r="I213" s="36"/>
      <c r="J213" s="3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  <c r="AA213" s="36"/>
      <c r="AB213" s="36"/>
      <c r="AC213" s="36"/>
      <c r="AD213" s="36"/>
      <c r="AE213" s="36"/>
      <c r="AF213" s="36"/>
      <c r="AG213" s="36"/>
    </row>
    <row r="214" s="15" customFormat="1" spans="1:33">
      <c r="A214" s="36"/>
      <c r="B214" s="36"/>
      <c r="C214" s="36"/>
      <c r="D214" s="36"/>
      <c r="E214" s="36"/>
      <c r="F214" s="36"/>
      <c r="G214" s="36"/>
      <c r="H214" s="36"/>
      <c r="I214" s="36"/>
      <c r="J214" s="3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  <c r="AA214" s="36"/>
      <c r="AB214" s="36"/>
      <c r="AC214" s="36"/>
      <c r="AD214" s="36"/>
      <c r="AE214" s="36"/>
      <c r="AF214" s="36"/>
      <c r="AG214" s="36"/>
    </row>
    <row r="215" s="15" customFormat="1" spans="1:33">
      <c r="A215" s="36"/>
      <c r="B215" s="36"/>
      <c r="C215" s="36"/>
      <c r="D215" s="36"/>
      <c r="E215" s="36"/>
      <c r="F215" s="36"/>
      <c r="G215" s="36"/>
      <c r="H215" s="36"/>
      <c r="I215" s="36"/>
      <c r="J215" s="3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  <c r="AA215" s="36"/>
      <c r="AB215" s="36"/>
      <c r="AC215" s="36"/>
      <c r="AD215" s="36"/>
      <c r="AE215" s="36"/>
      <c r="AF215" s="36"/>
      <c r="AG215" s="36"/>
    </row>
    <row r="216" s="15" customFormat="1" spans="1:33">
      <c r="A216" s="36"/>
      <c r="B216" s="36"/>
      <c r="C216" s="36"/>
      <c r="D216" s="36"/>
      <c r="E216" s="36"/>
      <c r="F216" s="36"/>
      <c r="G216" s="36"/>
      <c r="H216" s="36"/>
      <c r="I216" s="36"/>
      <c r="J216" s="3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  <c r="AA216" s="36"/>
      <c r="AB216" s="36"/>
      <c r="AC216" s="36"/>
      <c r="AD216" s="36"/>
      <c r="AE216" s="36"/>
      <c r="AF216" s="36"/>
      <c r="AG216" s="36"/>
    </row>
  </sheetData>
  <mergeCells count="171">
    <mergeCell ref="A2:AG2"/>
    <mergeCell ref="E3:AB3"/>
    <mergeCell ref="E4:J4"/>
    <mergeCell ref="A6:D6"/>
    <mergeCell ref="A8:D8"/>
    <mergeCell ref="A10:D10"/>
    <mergeCell ref="A13:D13"/>
    <mergeCell ref="A15:D15"/>
    <mergeCell ref="A18:D18"/>
    <mergeCell ref="A22:D22"/>
    <mergeCell ref="A24:D24"/>
    <mergeCell ref="A26:D26"/>
    <mergeCell ref="A29:D29"/>
    <mergeCell ref="A31:D31"/>
    <mergeCell ref="A35:D35"/>
    <mergeCell ref="A38:D38"/>
    <mergeCell ref="A41:D41"/>
    <mergeCell ref="A43:D43"/>
    <mergeCell ref="A49:D49"/>
    <mergeCell ref="A55:D55"/>
    <mergeCell ref="A57:D57"/>
    <mergeCell ref="A59:D59"/>
    <mergeCell ref="A63:D63"/>
    <mergeCell ref="A66:D66"/>
    <mergeCell ref="F67:I67"/>
    <mergeCell ref="A3:A5"/>
    <mergeCell ref="A11:A12"/>
    <mergeCell ref="A16:A17"/>
    <mergeCell ref="A19:A21"/>
    <mergeCell ref="A27:A28"/>
    <mergeCell ref="A32:A34"/>
    <mergeCell ref="A36:A37"/>
    <mergeCell ref="A39:A40"/>
    <mergeCell ref="A44:A48"/>
    <mergeCell ref="A50:A54"/>
    <mergeCell ref="A60:A62"/>
    <mergeCell ref="A64:A65"/>
    <mergeCell ref="B3:B5"/>
    <mergeCell ref="B36:B37"/>
    <mergeCell ref="B64:B65"/>
    <mergeCell ref="C3:C5"/>
    <mergeCell ref="C16:C17"/>
    <mergeCell ref="C20:C21"/>
    <mergeCell ref="C32:C33"/>
    <mergeCell ref="C39:C40"/>
    <mergeCell ref="C44:C47"/>
    <mergeCell ref="C50:C53"/>
    <mergeCell ref="D3:D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4:AB5"/>
    <mergeCell ref="AC3:AC5"/>
    <mergeCell ref="AC7:AC8"/>
    <mergeCell ref="AC9:AC10"/>
    <mergeCell ref="AC11:AC13"/>
    <mergeCell ref="AC14:AC15"/>
    <mergeCell ref="AC16:AC18"/>
    <mergeCell ref="AC19:AC22"/>
    <mergeCell ref="AC23:AC24"/>
    <mergeCell ref="AC25:AC26"/>
    <mergeCell ref="AC27:AC29"/>
    <mergeCell ref="AC30:AC31"/>
    <mergeCell ref="AC32:AC35"/>
    <mergeCell ref="AC36:AC38"/>
    <mergeCell ref="AC39:AC41"/>
    <mergeCell ref="AC42:AC43"/>
    <mergeCell ref="AC44:AC49"/>
    <mergeCell ref="AC50:AC55"/>
    <mergeCell ref="AC56:AC57"/>
    <mergeCell ref="AC58:AC59"/>
    <mergeCell ref="AC60:AC63"/>
    <mergeCell ref="AC64:AC66"/>
    <mergeCell ref="AD3:AD5"/>
    <mergeCell ref="AD7:AD8"/>
    <mergeCell ref="AD9:AD10"/>
    <mergeCell ref="AD11:AD13"/>
    <mergeCell ref="AD14:AD15"/>
    <mergeCell ref="AD16:AD18"/>
    <mergeCell ref="AD19:AD22"/>
    <mergeCell ref="AD23:AD24"/>
    <mergeCell ref="AD25:AD26"/>
    <mergeCell ref="AD27:AD29"/>
    <mergeCell ref="AD30:AD31"/>
    <mergeCell ref="AD32:AD35"/>
    <mergeCell ref="AD36:AD38"/>
    <mergeCell ref="AD39:AD41"/>
    <mergeCell ref="AD42:AD43"/>
    <mergeCell ref="AD44:AD49"/>
    <mergeCell ref="AD50:AD55"/>
    <mergeCell ref="AD56:AD57"/>
    <mergeCell ref="AD58:AD59"/>
    <mergeCell ref="AD60:AD63"/>
    <mergeCell ref="AD64:AD66"/>
    <mergeCell ref="AE3:AE5"/>
    <mergeCell ref="AE7:AE8"/>
    <mergeCell ref="AE9:AE10"/>
    <mergeCell ref="AE11:AE13"/>
    <mergeCell ref="AE14:AE15"/>
    <mergeCell ref="AE16:AE18"/>
    <mergeCell ref="AE19:AE22"/>
    <mergeCell ref="AE23:AE24"/>
    <mergeCell ref="AE25:AE26"/>
    <mergeCell ref="AE27:AE29"/>
    <mergeCell ref="AE30:AE31"/>
    <mergeCell ref="AE32:AE35"/>
    <mergeCell ref="AE36:AE38"/>
    <mergeCell ref="AE39:AE41"/>
    <mergeCell ref="AE42:AE43"/>
    <mergeCell ref="AE44:AE49"/>
    <mergeCell ref="AE50:AE55"/>
    <mergeCell ref="AE56:AE57"/>
    <mergeCell ref="AE58:AE59"/>
    <mergeCell ref="AE60:AE63"/>
    <mergeCell ref="AE64:AE66"/>
    <mergeCell ref="AF3:AF5"/>
    <mergeCell ref="AF7:AF8"/>
    <mergeCell ref="AF9:AF10"/>
    <mergeCell ref="AF11:AF13"/>
    <mergeCell ref="AF14:AF15"/>
    <mergeCell ref="AF16:AF18"/>
    <mergeCell ref="AF19:AF22"/>
    <mergeCell ref="AF23:AF24"/>
    <mergeCell ref="AF25:AF26"/>
    <mergeCell ref="AF27:AF29"/>
    <mergeCell ref="AF30:AF31"/>
    <mergeCell ref="AF32:AF35"/>
    <mergeCell ref="AF36:AF38"/>
    <mergeCell ref="AF39:AF41"/>
    <mergeCell ref="AF42:AF43"/>
    <mergeCell ref="AF44:AF49"/>
    <mergeCell ref="AF50:AF55"/>
    <mergeCell ref="AF56:AF57"/>
    <mergeCell ref="AF58:AF59"/>
    <mergeCell ref="AF60:AF63"/>
    <mergeCell ref="AF64:AF66"/>
    <mergeCell ref="AG3:AG5"/>
    <mergeCell ref="AG7:AG8"/>
    <mergeCell ref="AG9:AG10"/>
    <mergeCell ref="AG11:AG13"/>
    <mergeCell ref="AG14:AG15"/>
    <mergeCell ref="AG16:AG18"/>
    <mergeCell ref="AG19:AG22"/>
    <mergeCell ref="AG23:AG24"/>
    <mergeCell ref="AG25:AG26"/>
    <mergeCell ref="AG27:AG29"/>
    <mergeCell ref="AG30:AG31"/>
    <mergeCell ref="AG32:AG35"/>
    <mergeCell ref="AG36:AG38"/>
    <mergeCell ref="AG39:AG41"/>
    <mergeCell ref="AG42:AG43"/>
    <mergeCell ref="AG44:AG49"/>
    <mergeCell ref="AG50:AG55"/>
    <mergeCell ref="AG56:AG57"/>
    <mergeCell ref="AG58:AG59"/>
    <mergeCell ref="AG60:AG63"/>
    <mergeCell ref="AG64:AG66"/>
  </mergeCells>
  <pageMargins left="0.432638888888889" right="0.393055555555556" top="0.629861111111111" bottom="0.590277777777778" header="0.275" footer="0.236111111111111"/>
  <pageSetup paperSize="8" scale="64" fitToHeight="0" orientation="landscape" horizontalDpi="600"/>
  <headerFooter/>
  <rowBreaks count="2" manualBreakCount="2">
    <brk id="43" max="16383" man="1"/>
    <brk id="67" max="16383" man="1"/>
  </rowBreaks>
  <ignoredErrors>
    <ignoredError sqref="F49 U49:V4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A204"/>
  <sheetViews>
    <sheetView view="pageBreakPreview" zoomScaleNormal="100" workbookViewId="0">
      <selection activeCell="A1" sqref="A1"/>
    </sheetView>
  </sheetViews>
  <sheetFormatPr defaultColWidth="9" defaultRowHeight="13.5"/>
  <cols>
    <col min="1" max="1" width="9.875" style="17" customWidth="1"/>
    <col min="2" max="2" width="11" style="15" customWidth="1"/>
    <col min="3" max="3" width="16.5833333333333" style="15" customWidth="1"/>
    <col min="4" max="4" width="6.375" style="15" customWidth="1"/>
    <col min="5" max="7" width="9" style="15" customWidth="1"/>
    <col min="8" max="9" width="8.375" style="15" customWidth="1"/>
    <col min="10" max="10" width="7.25" style="15" customWidth="1"/>
    <col min="11" max="11" width="6.625" style="15" customWidth="1"/>
    <col min="12" max="12" width="5.875" style="15" customWidth="1"/>
    <col min="13" max="13" width="7.25" style="15" customWidth="1"/>
    <col min="14" max="14" width="9.375" style="15" customWidth="1"/>
    <col min="15" max="15" width="8.375" style="15" customWidth="1"/>
    <col min="16" max="16" width="9.375" style="15" customWidth="1"/>
    <col min="17" max="17" width="8.875" style="15" customWidth="1"/>
    <col min="18" max="18" width="9.375" style="15" customWidth="1"/>
    <col min="19" max="19" width="8.5" style="15" customWidth="1"/>
    <col min="20" max="20" width="7.5" style="15" customWidth="1"/>
    <col min="21" max="22" width="5.875" style="15" customWidth="1"/>
    <col min="23" max="23" width="9.125" style="15" customWidth="1"/>
    <col min="24" max="24" width="9.375" style="15" customWidth="1"/>
    <col min="25" max="25" width="5.875" style="15" customWidth="1"/>
    <col min="26" max="26" width="11.125" style="15" customWidth="1"/>
    <col min="27" max="27" width="7.625" style="15" customWidth="1"/>
    <col min="28" max="28" width="14.625" style="15" customWidth="1"/>
    <col min="29" max="29" width="11.875" style="15" customWidth="1"/>
    <col min="30" max="16371" width="9" style="15"/>
    <col min="16372" max="16384" width="9" style="18"/>
  </cols>
  <sheetData>
    <row r="1" ht="18.75" spans="1:1">
      <c r="A1" s="19" t="s">
        <v>0</v>
      </c>
    </row>
    <row r="2" s="15" customFormat="1" ht="42" customHeight="1" spans="1:29">
      <c r="A2" s="20" t="s">
        <v>154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  <c r="P2" s="20"/>
      <c r="Q2" s="20"/>
      <c r="R2" s="20"/>
      <c r="S2" s="20"/>
      <c r="T2" s="20"/>
      <c r="U2" s="20"/>
      <c r="V2" s="20"/>
      <c r="W2" s="20"/>
      <c r="X2" s="20"/>
      <c r="Y2" s="20"/>
      <c r="Z2" s="20"/>
      <c r="AA2" s="20"/>
      <c r="AB2" s="54"/>
      <c r="AC2" s="54"/>
    </row>
    <row r="3" s="15" customFormat="1" ht="21" customHeight="1" spans="1:29">
      <c r="A3" s="21" t="s">
        <v>3</v>
      </c>
      <c r="B3" s="21" t="s">
        <v>4</v>
      </c>
      <c r="C3" s="21" t="s">
        <v>5</v>
      </c>
      <c r="D3" s="22" t="s">
        <v>6</v>
      </c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23"/>
      <c r="V3" s="23"/>
      <c r="W3" s="23"/>
      <c r="X3" s="23"/>
      <c r="Y3" s="23"/>
      <c r="Z3" s="23"/>
      <c r="AA3" s="55"/>
      <c r="AB3" s="21" t="s">
        <v>9</v>
      </c>
      <c r="AC3" s="21" t="s">
        <v>11</v>
      </c>
    </row>
    <row r="4" s="15" customFormat="1" ht="24.75" customHeight="1" spans="1:29">
      <c r="A4" s="21"/>
      <c r="B4" s="21"/>
      <c r="C4" s="21"/>
      <c r="D4" s="24" t="s">
        <v>12</v>
      </c>
      <c r="E4" s="25"/>
      <c r="F4" s="25"/>
      <c r="G4" s="25"/>
      <c r="H4" s="25"/>
      <c r="I4" s="38"/>
      <c r="J4" s="39" t="s">
        <v>13</v>
      </c>
      <c r="K4" s="40" t="s">
        <v>14</v>
      </c>
      <c r="L4" s="40" t="s">
        <v>15</v>
      </c>
      <c r="M4" s="41" t="s">
        <v>16</v>
      </c>
      <c r="N4" s="41" t="s">
        <v>17</v>
      </c>
      <c r="O4" s="40" t="s">
        <v>18</v>
      </c>
      <c r="P4" s="40" t="s">
        <v>19</v>
      </c>
      <c r="Q4" s="52" t="s">
        <v>20</v>
      </c>
      <c r="R4" s="40" t="s">
        <v>21</v>
      </c>
      <c r="S4" s="52" t="s">
        <v>22</v>
      </c>
      <c r="T4" s="39" t="s">
        <v>23</v>
      </c>
      <c r="U4" s="39" t="s">
        <v>24</v>
      </c>
      <c r="V4" s="39" t="s">
        <v>25</v>
      </c>
      <c r="W4" s="21" t="s">
        <v>26</v>
      </c>
      <c r="X4" s="52" t="s">
        <v>27</v>
      </c>
      <c r="Y4" s="52" t="s">
        <v>28</v>
      </c>
      <c r="Z4" s="40" t="s">
        <v>29</v>
      </c>
      <c r="AA4" s="40" t="s">
        <v>30</v>
      </c>
      <c r="AB4" s="21"/>
      <c r="AC4" s="21"/>
    </row>
    <row r="5" s="15" customFormat="1" ht="26.25" customHeight="1" spans="1:29">
      <c r="A5" s="21"/>
      <c r="B5" s="21"/>
      <c r="C5" s="21"/>
      <c r="D5" s="21" t="s">
        <v>31</v>
      </c>
      <c r="E5" s="21" t="s">
        <v>32</v>
      </c>
      <c r="F5" s="21" t="s">
        <v>33</v>
      </c>
      <c r="G5" s="21" t="s">
        <v>34</v>
      </c>
      <c r="H5" s="21" t="s">
        <v>35</v>
      </c>
      <c r="I5" s="21" t="s">
        <v>36</v>
      </c>
      <c r="J5" s="39"/>
      <c r="K5" s="39"/>
      <c r="L5" s="40"/>
      <c r="M5" s="42"/>
      <c r="N5" s="42"/>
      <c r="O5" s="39"/>
      <c r="P5" s="39"/>
      <c r="Q5" s="53"/>
      <c r="R5" s="40"/>
      <c r="S5" s="53"/>
      <c r="T5" s="39"/>
      <c r="U5" s="39"/>
      <c r="V5" s="39"/>
      <c r="W5" s="21"/>
      <c r="X5" s="53"/>
      <c r="Y5" s="53"/>
      <c r="Z5" s="39"/>
      <c r="AA5" s="39"/>
      <c r="AB5" s="21"/>
      <c r="AC5" s="21"/>
    </row>
    <row r="6" s="15" customFormat="1" ht="24.75" customHeight="1" spans="1:29">
      <c r="A6" s="21"/>
      <c r="B6" s="21"/>
      <c r="C6" s="24"/>
      <c r="D6" s="21">
        <f>D14+D26+D31+D36+D38+D47+D51+D54</f>
        <v>323.6</v>
      </c>
      <c r="E6" s="21">
        <f t="shared" ref="E6:AA6" si="0">E14+E26+E31+E36+E38+E47+E51+E54</f>
        <v>23167.1</v>
      </c>
      <c r="F6" s="21">
        <f t="shared" si="0"/>
        <v>56</v>
      </c>
      <c r="G6" s="21">
        <f t="shared" si="0"/>
        <v>27384.5</v>
      </c>
      <c r="H6" s="21">
        <f t="shared" si="0"/>
        <v>5105.9</v>
      </c>
      <c r="I6" s="21">
        <f t="shared" si="0"/>
        <v>1163</v>
      </c>
      <c r="J6" s="21">
        <f t="shared" si="0"/>
        <v>884.3</v>
      </c>
      <c r="K6" s="21">
        <f t="shared" si="0"/>
        <v>1651.9</v>
      </c>
      <c r="L6" s="21">
        <f t="shared" si="0"/>
        <v>150</v>
      </c>
      <c r="M6" s="21">
        <f t="shared" si="0"/>
        <v>339.5</v>
      </c>
      <c r="N6" s="21">
        <f t="shared" si="0"/>
        <v>62</v>
      </c>
      <c r="O6" s="21">
        <f t="shared" si="0"/>
        <v>85.68</v>
      </c>
      <c r="P6" s="21">
        <f t="shared" si="0"/>
        <v>1625.5</v>
      </c>
      <c r="Q6" s="21">
        <f t="shared" si="0"/>
        <v>69</v>
      </c>
      <c r="R6" s="21">
        <f t="shared" si="0"/>
        <v>1128.5</v>
      </c>
      <c r="S6" s="21">
        <f t="shared" si="0"/>
        <v>63.86</v>
      </c>
      <c r="T6" s="21">
        <f t="shared" si="0"/>
        <v>164</v>
      </c>
      <c r="U6" s="21">
        <f t="shared" si="0"/>
        <v>59</v>
      </c>
      <c r="V6" s="21">
        <f t="shared" si="0"/>
        <v>2</v>
      </c>
      <c r="W6" s="21">
        <f t="shared" si="0"/>
        <v>5</v>
      </c>
      <c r="X6" s="21">
        <f t="shared" si="0"/>
        <v>2</v>
      </c>
      <c r="Y6" s="21">
        <f t="shared" si="0"/>
        <v>14</v>
      </c>
      <c r="Z6" s="21">
        <f t="shared" si="0"/>
        <v>2</v>
      </c>
      <c r="AA6" s="21">
        <f t="shared" si="0"/>
        <v>3</v>
      </c>
      <c r="AB6" s="56">
        <f>SUM(AB7:AB54)</f>
        <v>28847681.58</v>
      </c>
      <c r="AC6" s="56"/>
    </row>
    <row r="7" s="15" customFormat="1" ht="39" customHeight="1" spans="1:29">
      <c r="A7" s="26" t="s">
        <v>56</v>
      </c>
      <c r="B7" s="27" t="s">
        <v>57</v>
      </c>
      <c r="C7" s="28" t="s">
        <v>58</v>
      </c>
      <c r="D7" s="28"/>
      <c r="E7" s="29"/>
      <c r="F7" s="29"/>
      <c r="G7" s="29">
        <v>1789</v>
      </c>
      <c r="H7" s="29"/>
      <c r="I7" s="43"/>
      <c r="J7" s="44">
        <v>228</v>
      </c>
      <c r="K7" s="44">
        <v>370</v>
      </c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57">
        <v>5888488.63</v>
      </c>
      <c r="AC7" s="57"/>
    </row>
    <row r="8" s="15" customFormat="1" ht="24.75" customHeight="1" spans="1:29">
      <c r="A8" s="30"/>
      <c r="B8" s="28" t="s">
        <v>61</v>
      </c>
      <c r="C8" s="28" t="s">
        <v>62</v>
      </c>
      <c r="D8" s="28"/>
      <c r="E8" s="29"/>
      <c r="F8" s="29"/>
      <c r="G8" s="29">
        <v>1506.6</v>
      </c>
      <c r="H8" s="29"/>
      <c r="I8" s="43"/>
      <c r="J8" s="44"/>
      <c r="K8" s="44"/>
      <c r="L8" s="44"/>
      <c r="M8" s="44"/>
      <c r="N8" s="44"/>
      <c r="O8" s="44"/>
      <c r="P8" s="44">
        <v>43</v>
      </c>
      <c r="Q8" s="44"/>
      <c r="R8" s="44"/>
      <c r="S8" s="44"/>
      <c r="T8" s="44">
        <v>4</v>
      </c>
      <c r="U8" s="44">
        <v>2</v>
      </c>
      <c r="V8" s="44"/>
      <c r="W8" s="44"/>
      <c r="X8" s="44"/>
      <c r="Y8" s="44"/>
      <c r="Z8" s="44"/>
      <c r="AA8" s="44"/>
      <c r="AB8" s="58"/>
      <c r="AC8" s="58"/>
    </row>
    <row r="9" s="15" customFormat="1" ht="24.75" customHeight="1" spans="1:29">
      <c r="A9" s="30"/>
      <c r="B9" s="28"/>
      <c r="C9" s="28" t="s">
        <v>64</v>
      </c>
      <c r="D9" s="28"/>
      <c r="E9" s="29"/>
      <c r="F9" s="29"/>
      <c r="G9" s="29">
        <v>1867</v>
      </c>
      <c r="H9" s="29"/>
      <c r="I9" s="43"/>
      <c r="J9" s="44"/>
      <c r="K9" s="44"/>
      <c r="L9" s="44"/>
      <c r="M9" s="44"/>
      <c r="N9" s="44"/>
      <c r="O9" s="44"/>
      <c r="P9" s="44">
        <v>23</v>
      </c>
      <c r="Q9" s="44"/>
      <c r="R9" s="44"/>
      <c r="S9" s="44"/>
      <c r="T9" s="44">
        <v>3</v>
      </c>
      <c r="U9" s="44">
        <v>1</v>
      </c>
      <c r="V9" s="44"/>
      <c r="W9" s="44"/>
      <c r="X9" s="44"/>
      <c r="Y9" s="44"/>
      <c r="Z9" s="44"/>
      <c r="AA9" s="44"/>
      <c r="AB9" s="58"/>
      <c r="AC9" s="58"/>
    </row>
    <row r="10" s="15" customFormat="1" ht="24.75" customHeight="1" spans="1:29">
      <c r="A10" s="30"/>
      <c r="B10" s="28" t="s">
        <v>66</v>
      </c>
      <c r="C10" s="28" t="s">
        <v>67</v>
      </c>
      <c r="D10" s="28"/>
      <c r="E10" s="29">
        <v>63</v>
      </c>
      <c r="F10" s="29"/>
      <c r="G10" s="29"/>
      <c r="H10" s="29"/>
      <c r="I10" s="43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44"/>
      <c r="AA10" s="44"/>
      <c r="AB10" s="58"/>
      <c r="AC10" s="58"/>
    </row>
    <row r="11" s="15" customFormat="1" ht="24.75" customHeight="1" spans="1:29">
      <c r="A11" s="30"/>
      <c r="B11" s="28" t="s">
        <v>69</v>
      </c>
      <c r="C11" s="28" t="s">
        <v>70</v>
      </c>
      <c r="D11" s="28"/>
      <c r="E11" s="29"/>
      <c r="F11" s="29"/>
      <c r="G11" s="29"/>
      <c r="H11" s="29">
        <v>1045.7</v>
      </c>
      <c r="I11" s="43"/>
      <c r="J11" s="45"/>
      <c r="K11" s="45"/>
      <c r="L11" s="45"/>
      <c r="M11" s="45"/>
      <c r="N11" s="45"/>
      <c r="O11" s="45"/>
      <c r="P11" s="45">
        <v>39</v>
      </c>
      <c r="Q11" s="45"/>
      <c r="R11" s="45"/>
      <c r="S11" s="45"/>
      <c r="T11" s="45">
        <v>6</v>
      </c>
      <c r="U11" s="45">
        <v>2</v>
      </c>
      <c r="V11" s="45"/>
      <c r="W11" s="45"/>
      <c r="X11" s="45"/>
      <c r="Y11" s="45"/>
      <c r="Z11" s="45"/>
      <c r="AA11" s="45"/>
      <c r="AB11" s="58"/>
      <c r="AC11" s="58"/>
    </row>
    <row r="12" s="15" customFormat="1" ht="24.75" customHeight="1" spans="1:29">
      <c r="A12" s="30"/>
      <c r="B12" s="28"/>
      <c r="C12" s="28" t="s">
        <v>71</v>
      </c>
      <c r="D12" s="28"/>
      <c r="E12" s="29"/>
      <c r="F12" s="29"/>
      <c r="G12" s="29">
        <v>896.4</v>
      </c>
      <c r="H12" s="29"/>
      <c r="I12" s="43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>
        <v>4</v>
      </c>
      <c r="U12" s="45">
        <v>2</v>
      </c>
      <c r="V12" s="45"/>
      <c r="W12" s="45"/>
      <c r="X12" s="45"/>
      <c r="Y12" s="45"/>
      <c r="Z12" s="45"/>
      <c r="AA12" s="45"/>
      <c r="AB12" s="58"/>
      <c r="AC12" s="58"/>
    </row>
    <row r="13" s="15" customFormat="1" ht="24.75" customHeight="1" spans="1:29">
      <c r="A13" s="31"/>
      <c r="B13" s="28" t="s">
        <v>73</v>
      </c>
      <c r="C13" s="28" t="s">
        <v>74</v>
      </c>
      <c r="D13" s="28"/>
      <c r="E13" s="29"/>
      <c r="F13" s="29"/>
      <c r="G13" s="29">
        <v>2011.5</v>
      </c>
      <c r="H13" s="29"/>
      <c r="I13" s="43"/>
      <c r="J13" s="45"/>
      <c r="K13" s="45"/>
      <c r="L13" s="45"/>
      <c r="M13" s="45"/>
      <c r="N13" s="45"/>
      <c r="O13" s="45"/>
      <c r="P13" s="45">
        <v>44</v>
      </c>
      <c r="Q13" s="45"/>
      <c r="R13" s="45">
        <v>425</v>
      </c>
      <c r="S13" s="45"/>
      <c r="T13" s="45">
        <v>3</v>
      </c>
      <c r="U13" s="45">
        <v>1</v>
      </c>
      <c r="V13" s="45"/>
      <c r="W13" s="45"/>
      <c r="X13" s="45"/>
      <c r="Y13" s="45"/>
      <c r="Z13" s="45"/>
      <c r="AA13" s="45"/>
      <c r="AB13" s="58"/>
      <c r="AC13" s="58"/>
    </row>
    <row r="14" s="15" customFormat="1" ht="24.75" customHeight="1" spans="1:29">
      <c r="A14" s="24" t="s">
        <v>43</v>
      </c>
      <c r="B14" s="25"/>
      <c r="C14" s="25"/>
      <c r="D14" s="21">
        <f>SUM(D7:D13)</f>
        <v>0</v>
      </c>
      <c r="E14" s="21">
        <f t="shared" ref="E14:AA14" si="1">SUM(E7:E13)</f>
        <v>63</v>
      </c>
      <c r="F14" s="21">
        <f t="shared" si="1"/>
        <v>0</v>
      </c>
      <c r="G14" s="21">
        <f t="shared" si="1"/>
        <v>8070.5</v>
      </c>
      <c r="H14" s="21">
        <f t="shared" si="1"/>
        <v>1045.7</v>
      </c>
      <c r="I14" s="21">
        <f t="shared" si="1"/>
        <v>0</v>
      </c>
      <c r="J14" s="21">
        <f t="shared" si="1"/>
        <v>228</v>
      </c>
      <c r="K14" s="21">
        <f t="shared" si="1"/>
        <v>370</v>
      </c>
      <c r="L14" s="21">
        <f t="shared" si="1"/>
        <v>0</v>
      </c>
      <c r="M14" s="21">
        <f t="shared" si="1"/>
        <v>0</v>
      </c>
      <c r="N14" s="21">
        <f t="shared" si="1"/>
        <v>0</v>
      </c>
      <c r="O14" s="21">
        <f t="shared" si="1"/>
        <v>0</v>
      </c>
      <c r="P14" s="21">
        <f t="shared" si="1"/>
        <v>149</v>
      </c>
      <c r="Q14" s="21">
        <f t="shared" si="1"/>
        <v>0</v>
      </c>
      <c r="R14" s="21">
        <f t="shared" si="1"/>
        <v>425</v>
      </c>
      <c r="S14" s="21">
        <f t="shared" si="1"/>
        <v>0</v>
      </c>
      <c r="T14" s="21">
        <f t="shared" si="1"/>
        <v>20</v>
      </c>
      <c r="U14" s="21">
        <f t="shared" si="1"/>
        <v>8</v>
      </c>
      <c r="V14" s="21">
        <f t="shared" si="1"/>
        <v>0</v>
      </c>
      <c r="W14" s="21">
        <f t="shared" si="1"/>
        <v>0</v>
      </c>
      <c r="X14" s="21">
        <f t="shared" si="1"/>
        <v>0</v>
      </c>
      <c r="Y14" s="21">
        <f t="shared" si="1"/>
        <v>0</v>
      </c>
      <c r="Z14" s="21">
        <f t="shared" si="1"/>
        <v>0</v>
      </c>
      <c r="AA14" s="21">
        <f t="shared" si="1"/>
        <v>0</v>
      </c>
      <c r="AB14" s="58"/>
      <c r="AC14" s="58"/>
    </row>
    <row r="15" s="15" customFormat="1" ht="24.75" customHeight="1" spans="1:29">
      <c r="A15" s="26" t="s">
        <v>113</v>
      </c>
      <c r="B15" s="26" t="s">
        <v>114</v>
      </c>
      <c r="C15" s="28" t="s">
        <v>115</v>
      </c>
      <c r="D15" s="28"/>
      <c r="E15" s="29">
        <v>945.6</v>
      </c>
      <c r="F15" s="29"/>
      <c r="G15" s="29"/>
      <c r="H15" s="29"/>
      <c r="I15" s="43"/>
      <c r="J15" s="45"/>
      <c r="K15" s="45"/>
      <c r="L15" s="45"/>
      <c r="M15" s="45"/>
      <c r="N15" s="45"/>
      <c r="O15" s="45"/>
      <c r="P15" s="45">
        <v>13</v>
      </c>
      <c r="Q15" s="45"/>
      <c r="R15" s="45"/>
      <c r="S15" s="45"/>
      <c r="T15" s="45">
        <v>11</v>
      </c>
      <c r="U15" s="45">
        <v>7</v>
      </c>
      <c r="V15" s="45"/>
      <c r="W15" s="45"/>
      <c r="X15" s="45"/>
      <c r="Y15" s="45"/>
      <c r="Z15" s="45"/>
      <c r="AA15" s="45"/>
      <c r="AB15" s="57">
        <v>4686612.75</v>
      </c>
      <c r="AC15" s="57"/>
    </row>
    <row r="16" s="15" customFormat="1" ht="24.75" customHeight="1" spans="1:29">
      <c r="A16" s="30"/>
      <c r="B16" s="30"/>
      <c r="C16" s="32" t="s">
        <v>117</v>
      </c>
      <c r="D16" s="28"/>
      <c r="E16" s="29">
        <v>768</v>
      </c>
      <c r="F16" s="29"/>
      <c r="G16" s="29"/>
      <c r="H16" s="29"/>
      <c r="I16" s="43"/>
      <c r="J16" s="45"/>
      <c r="K16" s="45"/>
      <c r="L16" s="45"/>
      <c r="M16" s="45"/>
      <c r="N16" s="45"/>
      <c r="O16" s="45"/>
      <c r="P16" s="45">
        <v>10</v>
      </c>
      <c r="Q16" s="45"/>
      <c r="R16" s="45"/>
      <c r="S16" s="45"/>
      <c r="T16" s="45">
        <v>7</v>
      </c>
      <c r="U16" s="45">
        <v>2</v>
      </c>
      <c r="V16" s="45"/>
      <c r="W16" s="45"/>
      <c r="X16" s="45"/>
      <c r="Y16" s="45"/>
      <c r="Z16" s="45"/>
      <c r="AA16" s="45"/>
      <c r="AB16" s="58"/>
      <c r="AC16" s="58"/>
    </row>
    <row r="17" s="15" customFormat="1" ht="24.75" customHeight="1" spans="1:29">
      <c r="A17" s="30"/>
      <c r="B17" s="30"/>
      <c r="C17" s="28" t="s">
        <v>118</v>
      </c>
      <c r="D17" s="28"/>
      <c r="E17" s="29">
        <v>353.6</v>
      </c>
      <c r="F17" s="29"/>
      <c r="G17" s="29"/>
      <c r="H17" s="29"/>
      <c r="I17" s="43"/>
      <c r="J17" s="45"/>
      <c r="K17" s="45"/>
      <c r="L17" s="45"/>
      <c r="M17" s="45"/>
      <c r="N17" s="45"/>
      <c r="O17" s="45"/>
      <c r="P17" s="45">
        <v>34</v>
      </c>
      <c r="Q17" s="45"/>
      <c r="R17" s="45"/>
      <c r="S17" s="45"/>
      <c r="T17" s="45">
        <v>1</v>
      </c>
      <c r="U17" s="45">
        <v>1</v>
      </c>
      <c r="V17" s="45"/>
      <c r="W17" s="45"/>
      <c r="X17" s="45"/>
      <c r="Y17" s="45"/>
      <c r="Z17" s="45"/>
      <c r="AA17" s="45"/>
      <c r="AB17" s="58"/>
      <c r="AC17" s="58"/>
    </row>
    <row r="18" s="15" customFormat="1" ht="24.75" customHeight="1" spans="1:29">
      <c r="A18" s="30"/>
      <c r="B18" s="31"/>
      <c r="C18" s="28" t="s">
        <v>119</v>
      </c>
      <c r="D18" s="28"/>
      <c r="E18" s="29">
        <v>33.3</v>
      </c>
      <c r="F18" s="29"/>
      <c r="G18" s="29"/>
      <c r="H18" s="29"/>
      <c r="I18" s="43"/>
      <c r="J18" s="45"/>
      <c r="K18" s="45"/>
      <c r="L18" s="45"/>
      <c r="M18" s="45"/>
      <c r="N18" s="45"/>
      <c r="O18" s="45"/>
      <c r="P18" s="45">
        <v>33</v>
      </c>
      <c r="Q18" s="45"/>
      <c r="R18" s="45"/>
      <c r="S18" s="45"/>
      <c r="T18" s="45"/>
      <c r="U18" s="45"/>
      <c r="V18" s="45"/>
      <c r="W18" s="45"/>
      <c r="X18" s="45"/>
      <c r="Y18" s="45"/>
      <c r="Z18" s="45"/>
      <c r="AA18" s="45"/>
      <c r="AB18" s="58"/>
      <c r="AC18" s="58"/>
    </row>
    <row r="19" s="15" customFormat="1" ht="24.75" customHeight="1" spans="1:29">
      <c r="A19" s="30"/>
      <c r="B19" s="28" t="s">
        <v>155</v>
      </c>
      <c r="C19" s="28" t="s">
        <v>121</v>
      </c>
      <c r="D19" s="28"/>
      <c r="E19" s="29">
        <v>1212</v>
      </c>
      <c r="F19" s="29"/>
      <c r="G19" s="29"/>
      <c r="H19" s="29"/>
      <c r="I19" s="43"/>
      <c r="J19" s="45"/>
      <c r="K19" s="45"/>
      <c r="L19" s="45"/>
      <c r="M19" s="45"/>
      <c r="N19" s="45"/>
      <c r="O19" s="45"/>
      <c r="P19" s="45">
        <v>76</v>
      </c>
      <c r="Q19" s="45"/>
      <c r="R19" s="45"/>
      <c r="S19" s="45"/>
      <c r="T19" s="45">
        <v>3</v>
      </c>
      <c r="U19" s="45">
        <v>1</v>
      </c>
      <c r="V19" s="45"/>
      <c r="W19" s="45"/>
      <c r="X19" s="45"/>
      <c r="Y19" s="45"/>
      <c r="Z19" s="45"/>
      <c r="AA19" s="45"/>
      <c r="AB19" s="58"/>
      <c r="AC19" s="58"/>
    </row>
    <row r="20" s="15" customFormat="1" ht="24.75" customHeight="1" spans="1:29">
      <c r="A20" s="30"/>
      <c r="B20" s="28" t="s">
        <v>123</v>
      </c>
      <c r="C20" s="28" t="s">
        <v>123</v>
      </c>
      <c r="D20" s="28"/>
      <c r="E20" s="29">
        <v>332</v>
      </c>
      <c r="F20" s="29"/>
      <c r="G20" s="29"/>
      <c r="H20" s="29"/>
      <c r="I20" s="43"/>
      <c r="J20" s="44"/>
      <c r="K20" s="44"/>
      <c r="L20" s="44"/>
      <c r="M20" s="44">
        <v>191.3</v>
      </c>
      <c r="N20" s="44"/>
      <c r="O20" s="44"/>
      <c r="P20" s="44">
        <v>30</v>
      </c>
      <c r="Q20" s="44"/>
      <c r="R20" s="44"/>
      <c r="S20" s="44"/>
      <c r="T20" s="44">
        <v>4</v>
      </c>
      <c r="U20" s="44">
        <v>1</v>
      </c>
      <c r="V20" s="44"/>
      <c r="W20" s="44"/>
      <c r="X20" s="44"/>
      <c r="Y20" s="44"/>
      <c r="Z20" s="44"/>
      <c r="AA20" s="44"/>
      <c r="AB20" s="58"/>
      <c r="AC20" s="58"/>
    </row>
    <row r="21" s="15" customFormat="1" ht="24.75" customHeight="1" spans="1:29">
      <c r="A21" s="30"/>
      <c r="B21" s="28"/>
      <c r="C21" s="28" t="s">
        <v>125</v>
      </c>
      <c r="D21" s="28"/>
      <c r="E21" s="29"/>
      <c r="F21" s="29"/>
      <c r="G21" s="29">
        <v>963</v>
      </c>
      <c r="H21" s="29"/>
      <c r="I21" s="43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58"/>
      <c r="AC21" s="58"/>
    </row>
    <row r="22" s="15" customFormat="1" ht="24.75" customHeight="1" spans="1:29">
      <c r="A22" s="30"/>
      <c r="B22" s="28"/>
      <c r="C22" s="28" t="s">
        <v>126</v>
      </c>
      <c r="D22" s="28"/>
      <c r="E22" s="29"/>
      <c r="F22" s="29"/>
      <c r="G22" s="29">
        <v>358</v>
      </c>
      <c r="H22" s="29"/>
      <c r="I22" s="43"/>
      <c r="J22" s="44"/>
      <c r="K22" s="44"/>
      <c r="L22" s="44"/>
      <c r="M22" s="44"/>
      <c r="N22" s="44"/>
      <c r="O22" s="44"/>
      <c r="P22" s="44">
        <v>5.4</v>
      </c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58"/>
      <c r="AC22" s="58"/>
    </row>
    <row r="23" s="15" customFormat="1" ht="24.75" customHeight="1" spans="1:29">
      <c r="A23" s="30"/>
      <c r="B23" s="28"/>
      <c r="C23" s="28" t="s">
        <v>127</v>
      </c>
      <c r="D23" s="28"/>
      <c r="E23" s="29">
        <v>278</v>
      </c>
      <c r="F23" s="29"/>
      <c r="G23" s="29"/>
      <c r="H23" s="29"/>
      <c r="I23" s="43"/>
      <c r="J23" s="44"/>
      <c r="K23" s="44">
        <v>52</v>
      </c>
      <c r="L23" s="44"/>
      <c r="M23" s="44">
        <v>47.7</v>
      </c>
      <c r="N23" s="44"/>
      <c r="O23" s="44"/>
      <c r="P23" s="44" t="s">
        <v>128</v>
      </c>
      <c r="Q23" s="44"/>
      <c r="R23" s="44"/>
      <c r="S23" s="44"/>
      <c r="T23" s="44">
        <v>2</v>
      </c>
      <c r="U23" s="44"/>
      <c r="V23" s="44"/>
      <c r="W23" s="44"/>
      <c r="X23" s="44"/>
      <c r="Y23" s="44"/>
      <c r="Z23" s="44"/>
      <c r="AA23" s="44"/>
      <c r="AB23" s="58"/>
      <c r="AC23" s="58"/>
    </row>
    <row r="24" s="15" customFormat="1" ht="24.75" customHeight="1" spans="1:29">
      <c r="A24" s="30"/>
      <c r="B24" s="28" t="s">
        <v>129</v>
      </c>
      <c r="C24" s="28" t="s">
        <v>130</v>
      </c>
      <c r="D24" s="28"/>
      <c r="E24" s="29">
        <v>712.5</v>
      </c>
      <c r="F24" s="29"/>
      <c r="G24" s="29"/>
      <c r="H24" s="29"/>
      <c r="I24" s="43"/>
      <c r="J24" s="45"/>
      <c r="K24" s="45"/>
      <c r="L24" s="45"/>
      <c r="M24" s="45"/>
      <c r="N24" s="45"/>
      <c r="O24" s="45"/>
      <c r="P24" s="46">
        <v>56.8</v>
      </c>
      <c r="Q24" s="45"/>
      <c r="R24" s="45"/>
      <c r="S24" s="45"/>
      <c r="T24" s="45">
        <v>9</v>
      </c>
      <c r="U24" s="45">
        <v>3</v>
      </c>
      <c r="V24" s="45"/>
      <c r="W24" s="45"/>
      <c r="X24" s="45"/>
      <c r="Y24" s="45"/>
      <c r="Z24" s="45"/>
      <c r="AA24" s="45"/>
      <c r="AB24" s="58"/>
      <c r="AC24" s="58"/>
    </row>
    <row r="25" s="15" customFormat="1" ht="24.75" customHeight="1" spans="1:29">
      <c r="A25" s="31"/>
      <c r="B25" s="28" t="s">
        <v>132</v>
      </c>
      <c r="C25" s="28" t="s">
        <v>133</v>
      </c>
      <c r="D25" s="28"/>
      <c r="E25" s="29"/>
      <c r="F25" s="29">
        <v>56</v>
      </c>
      <c r="G25" s="29"/>
      <c r="H25" s="29">
        <v>2502.2</v>
      </c>
      <c r="I25" s="43"/>
      <c r="J25" s="45"/>
      <c r="K25" s="46">
        <v>228.4</v>
      </c>
      <c r="L25" s="45"/>
      <c r="M25" s="45"/>
      <c r="N25" s="45"/>
      <c r="O25" s="45"/>
      <c r="P25" s="46">
        <v>41.3</v>
      </c>
      <c r="Q25" s="45"/>
      <c r="R25" s="45"/>
      <c r="S25" s="45"/>
      <c r="T25" s="45">
        <v>6</v>
      </c>
      <c r="U25" s="45">
        <v>1</v>
      </c>
      <c r="V25" s="45"/>
      <c r="W25" s="45">
        <v>2</v>
      </c>
      <c r="X25" s="45"/>
      <c r="Y25" s="45"/>
      <c r="Z25" s="45"/>
      <c r="AA25" s="45"/>
      <c r="AB25" s="58"/>
      <c r="AC25" s="58"/>
    </row>
    <row r="26" s="15" customFormat="1" ht="24.75" customHeight="1" spans="1:29">
      <c r="A26" s="24" t="s">
        <v>43</v>
      </c>
      <c r="B26" s="25"/>
      <c r="C26" s="25"/>
      <c r="D26" s="21">
        <f>SUM(D15:D25)</f>
        <v>0</v>
      </c>
      <c r="E26" s="21">
        <f t="shared" ref="E26:AA26" si="2">SUM(E15:E25)</f>
        <v>4635</v>
      </c>
      <c r="F26" s="21">
        <f t="shared" si="2"/>
        <v>56</v>
      </c>
      <c r="G26" s="21">
        <f t="shared" si="2"/>
        <v>1321</v>
      </c>
      <c r="H26" s="21">
        <f t="shared" si="2"/>
        <v>2502.2</v>
      </c>
      <c r="I26" s="21">
        <f t="shared" si="2"/>
        <v>0</v>
      </c>
      <c r="J26" s="21">
        <f t="shared" si="2"/>
        <v>0</v>
      </c>
      <c r="K26" s="21">
        <f t="shared" si="2"/>
        <v>280.4</v>
      </c>
      <c r="L26" s="21">
        <f t="shared" si="2"/>
        <v>0</v>
      </c>
      <c r="M26" s="21">
        <f t="shared" si="2"/>
        <v>239</v>
      </c>
      <c r="N26" s="21">
        <f t="shared" si="2"/>
        <v>0</v>
      </c>
      <c r="O26" s="21">
        <f t="shared" si="2"/>
        <v>0</v>
      </c>
      <c r="P26" s="21">
        <f t="shared" si="2"/>
        <v>299.5</v>
      </c>
      <c r="Q26" s="21">
        <f t="shared" si="2"/>
        <v>0</v>
      </c>
      <c r="R26" s="21">
        <f t="shared" si="2"/>
        <v>0</v>
      </c>
      <c r="S26" s="21">
        <f t="shared" si="2"/>
        <v>0</v>
      </c>
      <c r="T26" s="21">
        <f t="shared" si="2"/>
        <v>43</v>
      </c>
      <c r="U26" s="21">
        <f t="shared" si="2"/>
        <v>16</v>
      </c>
      <c r="V26" s="21">
        <f t="shared" si="2"/>
        <v>0</v>
      </c>
      <c r="W26" s="21">
        <f t="shared" si="2"/>
        <v>2</v>
      </c>
      <c r="X26" s="21">
        <f t="shared" si="2"/>
        <v>0</v>
      </c>
      <c r="Y26" s="21">
        <f t="shared" si="2"/>
        <v>0</v>
      </c>
      <c r="Z26" s="21">
        <f t="shared" si="2"/>
        <v>0</v>
      </c>
      <c r="AA26" s="21">
        <f t="shared" si="2"/>
        <v>0</v>
      </c>
      <c r="AB26" s="58"/>
      <c r="AC26" s="58"/>
    </row>
    <row r="27" s="15" customFormat="1" ht="24.75" customHeight="1" spans="1:29">
      <c r="A27" s="26" t="s">
        <v>136</v>
      </c>
      <c r="B27" s="28" t="s">
        <v>137</v>
      </c>
      <c r="C27" s="28" t="s">
        <v>138</v>
      </c>
      <c r="D27" s="28"/>
      <c r="E27" s="29">
        <v>1796.6</v>
      </c>
      <c r="F27" s="29"/>
      <c r="G27" s="29">
        <v>1014.3</v>
      </c>
      <c r="H27" s="29"/>
      <c r="I27" s="43"/>
      <c r="J27" s="45"/>
      <c r="K27" s="45"/>
      <c r="L27" s="45"/>
      <c r="M27" s="45"/>
      <c r="N27" s="45"/>
      <c r="O27" s="45"/>
      <c r="P27" s="45">
        <v>158</v>
      </c>
      <c r="Q27" s="45"/>
      <c r="R27" s="46">
        <v>22.5</v>
      </c>
      <c r="S27" s="45"/>
      <c r="T27" s="45">
        <v>15</v>
      </c>
      <c r="U27" s="45">
        <v>4</v>
      </c>
      <c r="V27" s="45">
        <v>2</v>
      </c>
      <c r="W27" s="45"/>
      <c r="X27" s="45"/>
      <c r="Y27" s="45"/>
      <c r="Z27" s="45"/>
      <c r="AA27" s="59"/>
      <c r="AB27" s="60">
        <v>2802097.51</v>
      </c>
      <c r="AC27" s="60"/>
    </row>
    <row r="28" s="15" customFormat="1" ht="24.75" customHeight="1" spans="1:29">
      <c r="A28" s="30"/>
      <c r="B28" s="28" t="s">
        <v>156</v>
      </c>
      <c r="C28" s="28" t="s">
        <v>142</v>
      </c>
      <c r="D28" s="28"/>
      <c r="E28" s="29"/>
      <c r="F28" s="29"/>
      <c r="G28" s="29">
        <v>221</v>
      </c>
      <c r="H28" s="29"/>
      <c r="I28" s="43"/>
      <c r="J28" s="45"/>
      <c r="K28" s="45"/>
      <c r="L28" s="45"/>
      <c r="M28" s="45"/>
      <c r="N28" s="45"/>
      <c r="O28" s="45"/>
      <c r="P28" s="45">
        <v>35</v>
      </c>
      <c r="Q28" s="45"/>
      <c r="R28" s="45"/>
      <c r="S28" s="45"/>
      <c r="T28" s="45">
        <v>2</v>
      </c>
      <c r="U28" s="45"/>
      <c r="V28" s="45"/>
      <c r="W28" s="45"/>
      <c r="X28" s="45">
        <v>1</v>
      </c>
      <c r="Y28" s="45"/>
      <c r="Z28" s="45"/>
      <c r="AA28" s="59"/>
      <c r="AB28" s="60"/>
      <c r="AC28" s="60"/>
    </row>
    <row r="29" s="15" customFormat="1" ht="24.75" customHeight="1" spans="1:29">
      <c r="A29" s="30"/>
      <c r="B29" s="28" t="s">
        <v>157</v>
      </c>
      <c r="C29" s="28" t="s">
        <v>145</v>
      </c>
      <c r="D29" s="28"/>
      <c r="E29" s="29">
        <v>646</v>
      </c>
      <c r="F29" s="29"/>
      <c r="G29" s="29">
        <v>548</v>
      </c>
      <c r="H29" s="29"/>
      <c r="I29" s="43"/>
      <c r="J29" s="45"/>
      <c r="K29" s="45"/>
      <c r="L29" s="45"/>
      <c r="M29" s="45"/>
      <c r="N29" s="45"/>
      <c r="O29" s="45"/>
      <c r="P29" s="45">
        <v>35</v>
      </c>
      <c r="Q29" s="45"/>
      <c r="R29" s="45"/>
      <c r="S29" s="45"/>
      <c r="T29" s="45">
        <v>4</v>
      </c>
      <c r="U29" s="45">
        <v>1</v>
      </c>
      <c r="V29" s="45"/>
      <c r="W29" s="45"/>
      <c r="X29" s="45"/>
      <c r="Y29" s="45"/>
      <c r="Z29" s="45"/>
      <c r="AA29" s="59"/>
      <c r="AB29" s="60"/>
      <c r="AC29" s="60"/>
    </row>
    <row r="30" s="15" customFormat="1" ht="24.75" customHeight="1" spans="1:29">
      <c r="A30" s="31"/>
      <c r="B30" s="28" t="s">
        <v>146</v>
      </c>
      <c r="C30" s="28" t="s">
        <v>129</v>
      </c>
      <c r="D30" s="28"/>
      <c r="E30" s="29">
        <v>1508</v>
      </c>
      <c r="F30" s="29"/>
      <c r="G30" s="29"/>
      <c r="H30" s="29"/>
      <c r="I30" s="43"/>
      <c r="J30" s="45"/>
      <c r="K30" s="45">
        <v>25</v>
      </c>
      <c r="L30" s="45"/>
      <c r="M30" s="46">
        <v>100.5</v>
      </c>
      <c r="N30" s="45"/>
      <c r="O30" s="46">
        <v>69.3</v>
      </c>
      <c r="P30" s="45">
        <v>92</v>
      </c>
      <c r="Q30" s="45" t="s">
        <v>147</v>
      </c>
      <c r="R30" s="45"/>
      <c r="S30" s="45"/>
      <c r="T30" s="45">
        <v>7</v>
      </c>
      <c r="U30" s="45">
        <v>2</v>
      </c>
      <c r="V30" s="45"/>
      <c r="W30" s="45"/>
      <c r="X30" s="45"/>
      <c r="Y30" s="45"/>
      <c r="Z30" s="45"/>
      <c r="AA30" s="59"/>
      <c r="AB30" s="60"/>
      <c r="AC30" s="60"/>
    </row>
    <row r="31" s="15" customFormat="1" ht="24.75" customHeight="1" spans="1:29">
      <c r="A31" s="24" t="s">
        <v>43</v>
      </c>
      <c r="B31" s="25"/>
      <c r="C31" s="25"/>
      <c r="D31" s="21">
        <f>SUM(D27:D30)</f>
        <v>0</v>
      </c>
      <c r="E31" s="21">
        <f t="shared" ref="E31:AA31" si="3">SUM(E27:E30)</f>
        <v>3950.6</v>
      </c>
      <c r="F31" s="21">
        <f t="shared" si="3"/>
        <v>0</v>
      </c>
      <c r="G31" s="21">
        <f t="shared" si="3"/>
        <v>1783.3</v>
      </c>
      <c r="H31" s="21">
        <f t="shared" si="3"/>
        <v>0</v>
      </c>
      <c r="I31" s="21">
        <f t="shared" si="3"/>
        <v>0</v>
      </c>
      <c r="J31" s="21">
        <f t="shared" si="3"/>
        <v>0</v>
      </c>
      <c r="K31" s="21">
        <f t="shared" si="3"/>
        <v>25</v>
      </c>
      <c r="L31" s="21">
        <f t="shared" si="3"/>
        <v>0</v>
      </c>
      <c r="M31" s="21">
        <f t="shared" si="3"/>
        <v>100.5</v>
      </c>
      <c r="N31" s="21">
        <f t="shared" si="3"/>
        <v>0</v>
      </c>
      <c r="O31" s="21">
        <f t="shared" si="3"/>
        <v>69.3</v>
      </c>
      <c r="P31" s="21">
        <f t="shared" si="3"/>
        <v>320</v>
      </c>
      <c r="Q31" s="21">
        <v>21</v>
      </c>
      <c r="R31" s="21">
        <f t="shared" si="3"/>
        <v>22.5</v>
      </c>
      <c r="S31" s="21">
        <f t="shared" si="3"/>
        <v>0</v>
      </c>
      <c r="T31" s="21">
        <f t="shared" si="3"/>
        <v>28</v>
      </c>
      <c r="U31" s="21">
        <f t="shared" si="3"/>
        <v>7</v>
      </c>
      <c r="V31" s="21">
        <f t="shared" si="3"/>
        <v>2</v>
      </c>
      <c r="W31" s="21">
        <f t="shared" si="3"/>
        <v>0</v>
      </c>
      <c r="X31" s="21">
        <f t="shared" si="3"/>
        <v>1</v>
      </c>
      <c r="Y31" s="21">
        <f t="shared" si="3"/>
        <v>0</v>
      </c>
      <c r="Z31" s="21">
        <f t="shared" si="3"/>
        <v>0</v>
      </c>
      <c r="AA31" s="24">
        <f t="shared" si="3"/>
        <v>0</v>
      </c>
      <c r="AB31" s="60"/>
      <c r="AC31" s="60"/>
    </row>
    <row r="32" s="15" customFormat="1" ht="24.75" customHeight="1" spans="1:29">
      <c r="A32" s="26" t="s">
        <v>39</v>
      </c>
      <c r="B32" s="28" t="s">
        <v>40</v>
      </c>
      <c r="C32" s="28" t="s">
        <v>41</v>
      </c>
      <c r="D32" s="28"/>
      <c r="E32" s="29">
        <v>516.3</v>
      </c>
      <c r="F32" s="29"/>
      <c r="G32" s="29">
        <v>1369.6</v>
      </c>
      <c r="H32" s="29"/>
      <c r="I32" s="43"/>
      <c r="J32" s="44"/>
      <c r="K32" s="44"/>
      <c r="L32" s="44"/>
      <c r="M32" s="44"/>
      <c r="N32" s="44"/>
      <c r="O32" s="44"/>
      <c r="P32" s="44">
        <v>105</v>
      </c>
      <c r="Q32" s="44"/>
      <c r="R32" s="44">
        <v>43</v>
      </c>
      <c r="S32" s="44"/>
      <c r="T32" s="44">
        <v>3</v>
      </c>
      <c r="U32" s="44">
        <v>2</v>
      </c>
      <c r="V32" s="44"/>
      <c r="W32" s="44"/>
      <c r="X32" s="44"/>
      <c r="Y32" s="44"/>
      <c r="Z32" s="44"/>
      <c r="AA32" s="44"/>
      <c r="AB32" s="57">
        <v>3830803.51</v>
      </c>
      <c r="AC32" s="57"/>
    </row>
    <row r="33" s="15" customFormat="1" ht="24.75" customHeight="1" spans="1:29">
      <c r="A33" s="30"/>
      <c r="B33" s="28" t="s">
        <v>45</v>
      </c>
      <c r="C33" s="28" t="s">
        <v>46</v>
      </c>
      <c r="D33" s="28">
        <v>30.6</v>
      </c>
      <c r="E33" s="29"/>
      <c r="F33" s="29"/>
      <c r="G33" s="29">
        <v>2855</v>
      </c>
      <c r="H33" s="29"/>
      <c r="I33" s="43"/>
      <c r="J33" s="44"/>
      <c r="K33" s="44"/>
      <c r="L33" s="44"/>
      <c r="M33" s="44"/>
      <c r="N33" s="44"/>
      <c r="O33" s="44"/>
      <c r="P33" s="44">
        <v>33</v>
      </c>
      <c r="Q33" s="44"/>
      <c r="R33" s="44">
        <v>342</v>
      </c>
      <c r="S33" s="44"/>
      <c r="T33" s="44">
        <v>4</v>
      </c>
      <c r="U33" s="44">
        <v>1</v>
      </c>
      <c r="V33" s="44"/>
      <c r="W33" s="44"/>
      <c r="X33" s="44"/>
      <c r="Y33" s="44"/>
      <c r="Z33" s="44"/>
      <c r="AA33" s="44"/>
      <c r="AB33" s="58"/>
      <c r="AC33" s="58"/>
    </row>
    <row r="34" s="15" customFormat="1" ht="24.75" customHeight="1" spans="1:29">
      <c r="A34" s="30"/>
      <c r="B34" s="28" t="s">
        <v>49</v>
      </c>
      <c r="C34" s="28" t="s">
        <v>50</v>
      </c>
      <c r="D34" s="28"/>
      <c r="E34" s="29"/>
      <c r="F34" s="29"/>
      <c r="G34" s="29">
        <v>916.3</v>
      </c>
      <c r="H34" s="29"/>
      <c r="I34" s="43"/>
      <c r="J34" s="44"/>
      <c r="K34" s="44"/>
      <c r="L34" s="44"/>
      <c r="M34" s="44"/>
      <c r="N34" s="44"/>
      <c r="O34" s="44"/>
      <c r="P34" s="44">
        <v>22</v>
      </c>
      <c r="Q34" s="44"/>
      <c r="R34" s="44">
        <v>188</v>
      </c>
      <c r="S34" s="44"/>
      <c r="T34" s="44">
        <v>4</v>
      </c>
      <c r="U34" s="44">
        <v>1</v>
      </c>
      <c r="V34" s="44"/>
      <c r="W34" s="44"/>
      <c r="X34" s="44"/>
      <c r="Y34" s="44"/>
      <c r="Z34" s="44"/>
      <c r="AA34" s="44"/>
      <c r="AB34" s="58"/>
      <c r="AC34" s="58"/>
    </row>
    <row r="35" s="15" customFormat="1" ht="24.75" customHeight="1" spans="1:29">
      <c r="A35" s="31"/>
      <c r="B35" s="28" t="s">
        <v>52</v>
      </c>
      <c r="C35" s="28" t="s">
        <v>53</v>
      </c>
      <c r="D35" s="28"/>
      <c r="E35" s="29"/>
      <c r="F35" s="29"/>
      <c r="G35" s="29">
        <v>1674.3</v>
      </c>
      <c r="H35" s="29"/>
      <c r="I35" s="43"/>
      <c r="J35" s="44"/>
      <c r="K35" s="44"/>
      <c r="L35" s="44"/>
      <c r="M35" s="44"/>
      <c r="N35" s="44"/>
      <c r="O35" s="44"/>
      <c r="P35" s="44" t="s">
        <v>54</v>
      </c>
      <c r="Q35" s="44"/>
      <c r="R35" s="44">
        <v>108</v>
      </c>
      <c r="S35" s="44"/>
      <c r="T35" s="44">
        <v>6</v>
      </c>
      <c r="U35" s="44">
        <v>2</v>
      </c>
      <c r="V35" s="44"/>
      <c r="W35" s="44"/>
      <c r="X35" s="44"/>
      <c r="Y35" s="44"/>
      <c r="Z35" s="44"/>
      <c r="AA35" s="44"/>
      <c r="AB35" s="58"/>
      <c r="AC35" s="58"/>
    </row>
    <row r="36" s="16" customFormat="1" ht="24.75" customHeight="1" spans="1:29">
      <c r="A36" s="24" t="s">
        <v>43</v>
      </c>
      <c r="B36" s="25"/>
      <c r="C36" s="25"/>
      <c r="D36" s="21">
        <f>SUM(D32:D35)</f>
        <v>30.6</v>
      </c>
      <c r="E36" s="21">
        <f t="shared" ref="E36:AA36" si="4">SUM(E32:E35)</f>
        <v>516.3</v>
      </c>
      <c r="F36" s="21">
        <f t="shared" si="4"/>
        <v>0</v>
      </c>
      <c r="G36" s="21">
        <f t="shared" si="4"/>
        <v>6815.2</v>
      </c>
      <c r="H36" s="21">
        <f t="shared" si="4"/>
        <v>0</v>
      </c>
      <c r="I36" s="21">
        <f t="shared" si="4"/>
        <v>0</v>
      </c>
      <c r="J36" s="21">
        <f t="shared" si="4"/>
        <v>0</v>
      </c>
      <c r="K36" s="21">
        <f t="shared" si="4"/>
        <v>0</v>
      </c>
      <c r="L36" s="21">
        <f t="shared" si="4"/>
        <v>0</v>
      </c>
      <c r="M36" s="21">
        <f t="shared" si="4"/>
        <v>0</v>
      </c>
      <c r="N36" s="21">
        <f t="shared" si="4"/>
        <v>0</v>
      </c>
      <c r="O36" s="21">
        <f t="shared" si="4"/>
        <v>0</v>
      </c>
      <c r="P36" s="21">
        <f t="shared" si="4"/>
        <v>160</v>
      </c>
      <c r="Q36" s="21">
        <f t="shared" si="4"/>
        <v>0</v>
      </c>
      <c r="R36" s="21">
        <f t="shared" si="4"/>
        <v>681</v>
      </c>
      <c r="S36" s="21">
        <f t="shared" si="4"/>
        <v>0</v>
      </c>
      <c r="T36" s="21">
        <f t="shared" si="4"/>
        <v>17</v>
      </c>
      <c r="U36" s="21">
        <f t="shared" si="4"/>
        <v>6</v>
      </c>
      <c r="V36" s="21">
        <f t="shared" si="4"/>
        <v>0</v>
      </c>
      <c r="W36" s="21">
        <f t="shared" si="4"/>
        <v>0</v>
      </c>
      <c r="X36" s="21">
        <f t="shared" si="4"/>
        <v>0</v>
      </c>
      <c r="Y36" s="21">
        <f t="shared" si="4"/>
        <v>0</v>
      </c>
      <c r="Z36" s="21">
        <f t="shared" si="4"/>
        <v>0</v>
      </c>
      <c r="AA36" s="21">
        <f t="shared" si="4"/>
        <v>0</v>
      </c>
      <c r="AB36" s="61"/>
      <c r="AC36" s="61"/>
    </row>
    <row r="37" s="15" customFormat="1" ht="24.75" customHeight="1" spans="1:29">
      <c r="A37" s="28" t="s">
        <v>77</v>
      </c>
      <c r="B37" s="28" t="s">
        <v>78</v>
      </c>
      <c r="C37" s="28" t="s">
        <v>79</v>
      </c>
      <c r="D37" s="28"/>
      <c r="E37" s="29">
        <v>2211.7</v>
      </c>
      <c r="F37" s="29"/>
      <c r="G37" s="29"/>
      <c r="H37" s="29"/>
      <c r="I37" s="43"/>
      <c r="J37" s="44"/>
      <c r="K37" s="44"/>
      <c r="L37" s="44">
        <v>150</v>
      </c>
      <c r="M37" s="44"/>
      <c r="N37" s="44"/>
      <c r="O37" s="44"/>
      <c r="P37" s="44">
        <v>124</v>
      </c>
      <c r="Q37" s="44"/>
      <c r="R37" s="44"/>
      <c r="S37" s="44"/>
      <c r="T37" s="44">
        <v>2</v>
      </c>
      <c r="U37" s="44"/>
      <c r="V37" s="44"/>
      <c r="W37" s="44">
        <v>1</v>
      </c>
      <c r="X37" s="44"/>
      <c r="Y37" s="44"/>
      <c r="Z37" s="44"/>
      <c r="AA37" s="62"/>
      <c r="AB37" s="60">
        <v>7506194.15</v>
      </c>
      <c r="AC37" s="60"/>
    </row>
    <row r="38" s="16" customFormat="1" ht="24.75" customHeight="1" spans="1:29">
      <c r="A38" s="24" t="s">
        <v>43</v>
      </c>
      <c r="B38" s="25"/>
      <c r="C38" s="25"/>
      <c r="D38" s="21">
        <f>D37</f>
        <v>0</v>
      </c>
      <c r="E38" s="21">
        <f t="shared" ref="E38:AA38" si="5">E37</f>
        <v>2211.7</v>
      </c>
      <c r="F38" s="21">
        <f t="shared" si="5"/>
        <v>0</v>
      </c>
      <c r="G38" s="21">
        <f t="shared" si="5"/>
        <v>0</v>
      </c>
      <c r="H38" s="21">
        <f t="shared" si="5"/>
        <v>0</v>
      </c>
      <c r="I38" s="21">
        <f t="shared" si="5"/>
        <v>0</v>
      </c>
      <c r="J38" s="21">
        <f t="shared" si="5"/>
        <v>0</v>
      </c>
      <c r="K38" s="21">
        <f t="shared" si="5"/>
        <v>0</v>
      </c>
      <c r="L38" s="21">
        <f t="shared" si="5"/>
        <v>150</v>
      </c>
      <c r="M38" s="21">
        <f t="shared" si="5"/>
        <v>0</v>
      </c>
      <c r="N38" s="21">
        <f t="shared" si="5"/>
        <v>0</v>
      </c>
      <c r="O38" s="21">
        <f t="shared" si="5"/>
        <v>0</v>
      </c>
      <c r="P38" s="21">
        <f t="shared" si="5"/>
        <v>124</v>
      </c>
      <c r="Q38" s="21">
        <f t="shared" si="5"/>
        <v>0</v>
      </c>
      <c r="R38" s="21">
        <f t="shared" si="5"/>
        <v>0</v>
      </c>
      <c r="S38" s="21">
        <f t="shared" si="5"/>
        <v>0</v>
      </c>
      <c r="T38" s="21">
        <f t="shared" si="5"/>
        <v>2</v>
      </c>
      <c r="U38" s="21">
        <f t="shared" si="5"/>
        <v>0</v>
      </c>
      <c r="V38" s="21">
        <f t="shared" si="5"/>
        <v>0</v>
      </c>
      <c r="W38" s="21">
        <f t="shared" si="5"/>
        <v>1</v>
      </c>
      <c r="X38" s="21">
        <f t="shared" si="5"/>
        <v>0</v>
      </c>
      <c r="Y38" s="21">
        <f t="shared" si="5"/>
        <v>0</v>
      </c>
      <c r="Z38" s="21">
        <f t="shared" si="5"/>
        <v>0</v>
      </c>
      <c r="AA38" s="24">
        <f t="shared" si="5"/>
        <v>0</v>
      </c>
      <c r="AB38" s="60"/>
      <c r="AC38" s="60"/>
    </row>
    <row r="39" s="15" customFormat="1" ht="24.75" customHeight="1" spans="1:29">
      <c r="A39" s="26" t="s">
        <v>93</v>
      </c>
      <c r="B39" s="28" t="s">
        <v>158</v>
      </c>
      <c r="C39" s="28" t="s">
        <v>95</v>
      </c>
      <c r="D39" s="28"/>
      <c r="E39" s="29"/>
      <c r="F39" s="29"/>
      <c r="G39" s="29"/>
      <c r="H39" s="29">
        <v>1558</v>
      </c>
      <c r="I39" s="43"/>
      <c r="J39" s="47"/>
      <c r="K39" s="45">
        <v>280</v>
      </c>
      <c r="L39" s="47"/>
      <c r="M39" s="47"/>
      <c r="N39" s="45"/>
      <c r="O39" s="47"/>
      <c r="P39" s="45">
        <v>160</v>
      </c>
      <c r="Q39" s="47"/>
      <c r="R39" s="45"/>
      <c r="S39" s="47"/>
      <c r="T39" s="45">
        <v>4</v>
      </c>
      <c r="U39" s="45">
        <v>2</v>
      </c>
      <c r="V39" s="47"/>
      <c r="W39" s="47"/>
      <c r="X39" s="47"/>
      <c r="Y39" s="47"/>
      <c r="Z39" s="47"/>
      <c r="AA39" s="59">
        <v>1</v>
      </c>
      <c r="AB39" s="60"/>
      <c r="AC39" s="60"/>
    </row>
    <row r="40" s="15" customFormat="1" ht="24.75" customHeight="1" spans="1:29">
      <c r="A40" s="30"/>
      <c r="B40" s="28"/>
      <c r="C40" s="32" t="s">
        <v>97</v>
      </c>
      <c r="D40" s="28"/>
      <c r="E40" s="29">
        <v>349.3</v>
      </c>
      <c r="F40" s="29"/>
      <c r="G40" s="33"/>
      <c r="H40" s="33"/>
      <c r="I40" s="48"/>
      <c r="J40" s="49"/>
      <c r="K40" s="49"/>
      <c r="L40" s="49"/>
      <c r="M40" s="49"/>
      <c r="N40" s="44"/>
      <c r="O40" s="49"/>
      <c r="P40" s="44"/>
      <c r="Q40" s="49"/>
      <c r="R40" s="44"/>
      <c r="S40" s="49"/>
      <c r="T40" s="44">
        <v>1</v>
      </c>
      <c r="U40" s="44">
        <v>1</v>
      </c>
      <c r="V40" s="49"/>
      <c r="W40" s="49"/>
      <c r="X40" s="49"/>
      <c r="Y40" s="49"/>
      <c r="Z40" s="49"/>
      <c r="AA40" s="63"/>
      <c r="AB40" s="60"/>
      <c r="AC40" s="60"/>
    </row>
    <row r="41" s="15" customFormat="1" ht="24.75" customHeight="1" spans="1:29">
      <c r="A41" s="30"/>
      <c r="B41" s="26" t="s">
        <v>98</v>
      </c>
      <c r="C41" s="28" t="s">
        <v>99</v>
      </c>
      <c r="D41" s="28"/>
      <c r="E41" s="29"/>
      <c r="F41" s="29"/>
      <c r="G41" s="29">
        <v>1320.5</v>
      </c>
      <c r="H41" s="29"/>
      <c r="I41" s="43"/>
      <c r="J41" s="44"/>
      <c r="K41" s="44"/>
      <c r="L41" s="44"/>
      <c r="M41" s="44"/>
      <c r="N41" s="44"/>
      <c r="O41" s="44"/>
      <c r="P41" s="44"/>
      <c r="Q41" s="44"/>
      <c r="R41" s="44"/>
      <c r="S41" s="44"/>
      <c r="T41" s="44">
        <v>4</v>
      </c>
      <c r="U41" s="44">
        <v>1</v>
      </c>
      <c r="V41" s="44"/>
      <c r="W41" s="44"/>
      <c r="X41" s="44"/>
      <c r="Y41" s="44"/>
      <c r="Z41" s="44"/>
      <c r="AA41" s="62"/>
      <c r="AB41" s="60"/>
      <c r="AC41" s="60"/>
    </row>
    <row r="42" s="15" customFormat="1" ht="24.75" customHeight="1" spans="1:29">
      <c r="A42" s="30"/>
      <c r="B42" s="31"/>
      <c r="C42" s="28" t="s">
        <v>101</v>
      </c>
      <c r="D42" s="28"/>
      <c r="E42" s="29"/>
      <c r="F42" s="29"/>
      <c r="G42" s="29">
        <v>4485</v>
      </c>
      <c r="H42" s="29"/>
      <c r="I42" s="43"/>
      <c r="J42" s="44"/>
      <c r="K42" s="44"/>
      <c r="L42" s="44"/>
      <c r="M42" s="44"/>
      <c r="N42" s="44"/>
      <c r="O42" s="44"/>
      <c r="P42" s="44"/>
      <c r="Q42" s="44"/>
      <c r="R42" s="44"/>
      <c r="S42" s="44"/>
      <c r="T42" s="44"/>
      <c r="U42" s="44"/>
      <c r="V42" s="44"/>
      <c r="W42" s="44"/>
      <c r="X42" s="44"/>
      <c r="Y42" s="44"/>
      <c r="Z42" s="44"/>
      <c r="AA42" s="62"/>
      <c r="AB42" s="60"/>
      <c r="AC42" s="60"/>
    </row>
    <row r="43" s="15" customFormat="1" ht="24" customHeight="1" spans="1:29">
      <c r="A43" s="30"/>
      <c r="B43" s="28" t="s">
        <v>103</v>
      </c>
      <c r="C43" s="28" t="s">
        <v>104</v>
      </c>
      <c r="D43" s="28">
        <v>293</v>
      </c>
      <c r="E43" s="29">
        <v>3178</v>
      </c>
      <c r="F43" s="29"/>
      <c r="G43" s="29"/>
      <c r="H43" s="29"/>
      <c r="I43" s="43"/>
      <c r="J43" s="44">
        <v>124</v>
      </c>
      <c r="K43" s="44">
        <v>208</v>
      </c>
      <c r="L43" s="44"/>
      <c r="M43" s="44"/>
      <c r="N43" s="44"/>
      <c r="O43" s="44"/>
      <c r="P43" s="44">
        <v>38</v>
      </c>
      <c r="Q43" s="44"/>
      <c r="R43" s="44"/>
      <c r="S43" s="44">
        <v>12.25</v>
      </c>
      <c r="T43" s="44">
        <v>11</v>
      </c>
      <c r="U43" s="44">
        <v>7</v>
      </c>
      <c r="V43" s="44"/>
      <c r="W43" s="44">
        <v>2</v>
      </c>
      <c r="X43" s="44">
        <v>1</v>
      </c>
      <c r="Y43" s="44">
        <v>14</v>
      </c>
      <c r="Z43" s="44"/>
      <c r="AA43" s="62"/>
      <c r="AB43" s="60"/>
      <c r="AC43" s="60"/>
    </row>
    <row r="44" s="15" customFormat="1" ht="45" customHeight="1" spans="1:29">
      <c r="A44" s="30"/>
      <c r="B44" s="26" t="s">
        <v>106</v>
      </c>
      <c r="C44" s="28" t="s">
        <v>107</v>
      </c>
      <c r="D44" s="28"/>
      <c r="E44" s="29">
        <v>569</v>
      </c>
      <c r="F44" s="29"/>
      <c r="G44" s="29"/>
      <c r="H44" s="29"/>
      <c r="I44" s="43"/>
      <c r="J44" s="44"/>
      <c r="K44" s="44"/>
      <c r="L44" s="44"/>
      <c r="M44" s="44"/>
      <c r="N44" s="44"/>
      <c r="O44" s="44"/>
      <c r="P44" s="44">
        <v>20</v>
      </c>
      <c r="Q44" s="44"/>
      <c r="R44" s="44"/>
      <c r="S44" s="44"/>
      <c r="T44" s="44">
        <v>4</v>
      </c>
      <c r="U44" s="44">
        <v>2</v>
      </c>
      <c r="V44" s="44"/>
      <c r="W44" s="44"/>
      <c r="X44" s="44"/>
      <c r="Y44" s="44"/>
      <c r="Z44" s="44"/>
      <c r="AA44" s="63"/>
      <c r="AB44" s="60"/>
      <c r="AC44" s="60"/>
    </row>
    <row r="45" s="15" customFormat="1" ht="24.75" customHeight="1" spans="1:29">
      <c r="A45" s="30"/>
      <c r="B45" s="30"/>
      <c r="C45" s="28" t="s">
        <v>45</v>
      </c>
      <c r="D45" s="28"/>
      <c r="E45" s="29">
        <v>2578.6</v>
      </c>
      <c r="F45" s="29"/>
      <c r="G45" s="33"/>
      <c r="H45" s="33"/>
      <c r="I45" s="48"/>
      <c r="J45" s="49"/>
      <c r="K45" s="44"/>
      <c r="L45" s="44"/>
      <c r="M45" s="49"/>
      <c r="N45" s="44"/>
      <c r="O45" s="49"/>
      <c r="P45" s="44">
        <v>170</v>
      </c>
      <c r="Q45" s="49"/>
      <c r="R45" s="44"/>
      <c r="S45" s="49"/>
      <c r="T45" s="44">
        <v>7</v>
      </c>
      <c r="U45" s="44">
        <v>3</v>
      </c>
      <c r="V45" s="49"/>
      <c r="W45" s="44"/>
      <c r="X45" s="49"/>
      <c r="Y45" s="49"/>
      <c r="Z45" s="49"/>
      <c r="AA45" s="63"/>
      <c r="AB45" s="60"/>
      <c r="AC45" s="60"/>
    </row>
    <row r="46" s="15" customFormat="1" ht="24.75" customHeight="1" spans="1:29">
      <c r="A46" s="31"/>
      <c r="B46" s="31"/>
      <c r="C46" s="28" t="s">
        <v>110</v>
      </c>
      <c r="D46" s="28"/>
      <c r="E46" s="29">
        <v>1948.3</v>
      </c>
      <c r="F46" s="29"/>
      <c r="G46" s="34"/>
      <c r="H46" s="33"/>
      <c r="I46" s="48"/>
      <c r="J46" s="44">
        <v>244.3</v>
      </c>
      <c r="K46" s="44">
        <v>218.5</v>
      </c>
      <c r="L46" s="44"/>
      <c r="M46" s="44"/>
      <c r="N46" s="44"/>
      <c r="O46" s="44">
        <v>16.38</v>
      </c>
      <c r="P46" s="44">
        <v>30</v>
      </c>
      <c r="Q46" s="44">
        <v>48</v>
      </c>
      <c r="R46" s="44"/>
      <c r="S46" s="44">
        <v>51.61</v>
      </c>
      <c r="T46" s="44">
        <v>6</v>
      </c>
      <c r="U46" s="44">
        <v>2</v>
      </c>
      <c r="V46" s="44"/>
      <c r="W46" s="44"/>
      <c r="X46" s="44"/>
      <c r="Y46" s="44"/>
      <c r="Z46" s="44">
        <v>1</v>
      </c>
      <c r="AA46" s="62">
        <v>1</v>
      </c>
      <c r="AB46" s="60"/>
      <c r="AC46" s="60"/>
    </row>
    <row r="47" s="16" customFormat="1" ht="24.75" customHeight="1" spans="1:29">
      <c r="A47" s="24" t="s">
        <v>43</v>
      </c>
      <c r="B47" s="25"/>
      <c r="C47" s="25"/>
      <c r="D47" s="21">
        <f>SUM(D39:D46)</f>
        <v>293</v>
      </c>
      <c r="E47" s="21">
        <f t="shared" ref="E47:AA47" si="6">SUM(E39:E46)</f>
        <v>8623.2</v>
      </c>
      <c r="F47" s="21">
        <f t="shared" si="6"/>
        <v>0</v>
      </c>
      <c r="G47" s="21">
        <f t="shared" si="6"/>
        <v>5805.5</v>
      </c>
      <c r="H47" s="21">
        <f t="shared" si="6"/>
        <v>1558</v>
      </c>
      <c r="I47" s="21">
        <f t="shared" si="6"/>
        <v>0</v>
      </c>
      <c r="J47" s="21">
        <f t="shared" si="6"/>
        <v>368.3</v>
      </c>
      <c r="K47" s="21">
        <f t="shared" si="6"/>
        <v>706.5</v>
      </c>
      <c r="L47" s="21">
        <f t="shared" si="6"/>
        <v>0</v>
      </c>
      <c r="M47" s="21">
        <f t="shared" si="6"/>
        <v>0</v>
      </c>
      <c r="N47" s="21">
        <f t="shared" si="6"/>
        <v>0</v>
      </c>
      <c r="O47" s="21">
        <f t="shared" si="6"/>
        <v>16.38</v>
      </c>
      <c r="P47" s="21">
        <f t="shared" si="6"/>
        <v>418</v>
      </c>
      <c r="Q47" s="21">
        <f t="shared" si="6"/>
        <v>48</v>
      </c>
      <c r="R47" s="21">
        <f t="shared" si="6"/>
        <v>0</v>
      </c>
      <c r="S47" s="21">
        <f t="shared" si="6"/>
        <v>63.86</v>
      </c>
      <c r="T47" s="21">
        <f t="shared" si="6"/>
        <v>37</v>
      </c>
      <c r="U47" s="21">
        <f t="shared" si="6"/>
        <v>18</v>
      </c>
      <c r="V47" s="21">
        <f t="shared" si="6"/>
        <v>0</v>
      </c>
      <c r="W47" s="21">
        <f t="shared" si="6"/>
        <v>2</v>
      </c>
      <c r="X47" s="21">
        <f t="shared" si="6"/>
        <v>1</v>
      </c>
      <c r="Y47" s="21">
        <f t="shared" si="6"/>
        <v>14</v>
      </c>
      <c r="Z47" s="21">
        <f t="shared" si="6"/>
        <v>1</v>
      </c>
      <c r="AA47" s="24">
        <f t="shared" si="6"/>
        <v>2</v>
      </c>
      <c r="AB47" s="60"/>
      <c r="AC47" s="60"/>
    </row>
    <row r="48" s="15" customFormat="1" ht="24.75" customHeight="1" spans="1:29">
      <c r="A48" s="28" t="s">
        <v>82</v>
      </c>
      <c r="B48" s="28" t="s">
        <v>83</v>
      </c>
      <c r="C48" s="28" t="s">
        <v>84</v>
      </c>
      <c r="D48" s="28"/>
      <c r="E48" s="29"/>
      <c r="F48" s="29"/>
      <c r="G48" s="29">
        <v>334</v>
      </c>
      <c r="H48" s="29"/>
      <c r="I48" s="43"/>
      <c r="J48" s="45"/>
      <c r="K48" s="45"/>
      <c r="L48" s="45"/>
      <c r="M48" s="45"/>
      <c r="N48" s="45"/>
      <c r="O48" s="45"/>
      <c r="P48" s="45"/>
      <c r="Q48" s="45"/>
      <c r="R48" s="45"/>
      <c r="S48" s="45"/>
      <c r="T48" s="45"/>
      <c r="U48" s="45"/>
      <c r="V48" s="45"/>
      <c r="W48" s="45"/>
      <c r="X48" s="45"/>
      <c r="Y48" s="45"/>
      <c r="Z48" s="45"/>
      <c r="AA48" s="45"/>
      <c r="AB48" s="57">
        <v>2669135.45</v>
      </c>
      <c r="AC48" s="57"/>
    </row>
    <row r="49" s="15" customFormat="1" ht="24.75" customHeight="1" spans="1:29">
      <c r="A49" s="28" t="s">
        <v>82</v>
      </c>
      <c r="B49" s="28" t="s">
        <v>86</v>
      </c>
      <c r="C49" s="28" t="s">
        <v>87</v>
      </c>
      <c r="D49" s="28"/>
      <c r="E49" s="29"/>
      <c r="F49" s="29"/>
      <c r="G49" s="29"/>
      <c r="H49" s="29"/>
      <c r="I49" s="43">
        <v>1163</v>
      </c>
      <c r="J49" s="45"/>
      <c r="K49" s="45"/>
      <c r="L49" s="45"/>
      <c r="M49" s="45"/>
      <c r="N49" s="45"/>
      <c r="O49" s="45"/>
      <c r="P49" s="45">
        <v>45</v>
      </c>
      <c r="Q49" s="45"/>
      <c r="R49" s="45"/>
      <c r="S49" s="45"/>
      <c r="T49" s="45">
        <v>3</v>
      </c>
      <c r="U49" s="45">
        <v>1</v>
      </c>
      <c r="V49" s="45"/>
      <c r="W49" s="45"/>
      <c r="X49" s="45"/>
      <c r="Y49" s="45"/>
      <c r="Z49" s="45"/>
      <c r="AA49" s="45"/>
      <c r="AB49" s="58"/>
      <c r="AC49" s="58"/>
    </row>
    <row r="50" s="15" customFormat="1" ht="24.75" customHeight="1" spans="1:29">
      <c r="A50" s="28" t="s">
        <v>82</v>
      </c>
      <c r="B50" s="28" t="s">
        <v>89</v>
      </c>
      <c r="C50" s="28" t="s">
        <v>90</v>
      </c>
      <c r="D50" s="28"/>
      <c r="E50" s="29">
        <v>456.5</v>
      </c>
      <c r="F50" s="29"/>
      <c r="G50" s="29">
        <v>3255</v>
      </c>
      <c r="H50" s="29"/>
      <c r="I50" s="43"/>
      <c r="J50" s="45"/>
      <c r="K50" s="45"/>
      <c r="L50" s="45"/>
      <c r="M50" s="45"/>
      <c r="N50" s="45">
        <v>62</v>
      </c>
      <c r="O50" s="45"/>
      <c r="P50" s="45">
        <v>51</v>
      </c>
      <c r="Q50" s="45"/>
      <c r="R50" s="45"/>
      <c r="S50" s="45"/>
      <c r="T50" s="45">
        <v>9</v>
      </c>
      <c r="U50" s="45">
        <v>3</v>
      </c>
      <c r="V50" s="45"/>
      <c r="W50" s="45"/>
      <c r="X50" s="45"/>
      <c r="Y50" s="45"/>
      <c r="Z50" s="45"/>
      <c r="AA50" s="45"/>
      <c r="AB50" s="58"/>
      <c r="AC50" s="58"/>
    </row>
    <row r="51" s="16" customFormat="1" ht="24.75" customHeight="1" spans="1:29">
      <c r="A51" s="24" t="s">
        <v>43</v>
      </c>
      <c r="B51" s="25"/>
      <c r="C51" s="25"/>
      <c r="D51" s="21">
        <f>SUM(D48:D50)</f>
        <v>0</v>
      </c>
      <c r="E51" s="21">
        <f t="shared" ref="E51:AA51" si="7">SUM(E48:E50)</f>
        <v>456.5</v>
      </c>
      <c r="F51" s="21">
        <f t="shared" si="7"/>
        <v>0</v>
      </c>
      <c r="G51" s="21">
        <f t="shared" si="7"/>
        <v>3589</v>
      </c>
      <c r="H51" s="21">
        <f t="shared" si="7"/>
        <v>0</v>
      </c>
      <c r="I51" s="21">
        <f t="shared" si="7"/>
        <v>1163</v>
      </c>
      <c r="J51" s="21">
        <f t="shared" si="7"/>
        <v>0</v>
      </c>
      <c r="K51" s="21">
        <f t="shared" si="7"/>
        <v>0</v>
      </c>
      <c r="L51" s="21">
        <f t="shared" si="7"/>
        <v>0</v>
      </c>
      <c r="M51" s="21">
        <f t="shared" si="7"/>
        <v>0</v>
      </c>
      <c r="N51" s="21">
        <f t="shared" si="7"/>
        <v>62</v>
      </c>
      <c r="O51" s="21">
        <f t="shared" si="7"/>
        <v>0</v>
      </c>
      <c r="P51" s="21">
        <f t="shared" si="7"/>
        <v>96</v>
      </c>
      <c r="Q51" s="21">
        <f t="shared" si="7"/>
        <v>0</v>
      </c>
      <c r="R51" s="21">
        <f t="shared" si="7"/>
        <v>0</v>
      </c>
      <c r="S51" s="21">
        <f t="shared" si="7"/>
        <v>0</v>
      </c>
      <c r="T51" s="21">
        <f t="shared" si="7"/>
        <v>12</v>
      </c>
      <c r="U51" s="21">
        <f t="shared" si="7"/>
        <v>4</v>
      </c>
      <c r="V51" s="21">
        <f t="shared" si="7"/>
        <v>0</v>
      </c>
      <c r="W51" s="21">
        <f t="shared" si="7"/>
        <v>0</v>
      </c>
      <c r="X51" s="21">
        <f t="shared" si="7"/>
        <v>0</v>
      </c>
      <c r="Y51" s="21">
        <f t="shared" si="7"/>
        <v>0</v>
      </c>
      <c r="Z51" s="21">
        <f t="shared" si="7"/>
        <v>0</v>
      </c>
      <c r="AA51" s="21">
        <f t="shared" si="7"/>
        <v>0</v>
      </c>
      <c r="AB51" s="61"/>
      <c r="AC51" s="61"/>
    </row>
    <row r="52" s="15" customFormat="1" ht="24.75" customHeight="1" spans="1:29">
      <c r="A52" s="28" t="s">
        <v>149</v>
      </c>
      <c r="B52" s="28" t="s">
        <v>150</v>
      </c>
      <c r="C52" s="28" t="s">
        <v>150</v>
      </c>
      <c r="D52" s="28"/>
      <c r="E52" s="29">
        <v>1122</v>
      </c>
      <c r="F52" s="29"/>
      <c r="G52" s="35"/>
      <c r="H52" s="29"/>
      <c r="I52" s="43"/>
      <c r="J52" s="44"/>
      <c r="K52" s="44"/>
      <c r="L52" s="44"/>
      <c r="M52" s="44"/>
      <c r="N52" s="44"/>
      <c r="O52" s="44"/>
      <c r="P52" s="44">
        <v>59</v>
      </c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57">
        <v>1464349.58</v>
      </c>
      <c r="AC52" s="57"/>
    </row>
    <row r="53" s="15" customFormat="1" ht="24.75" customHeight="1" spans="1:29">
      <c r="A53" s="28"/>
      <c r="B53" s="28" t="s">
        <v>152</v>
      </c>
      <c r="C53" s="28" t="s">
        <v>153</v>
      </c>
      <c r="D53" s="28"/>
      <c r="E53" s="29">
        <v>1588.8</v>
      </c>
      <c r="F53" s="29"/>
      <c r="G53" s="35"/>
      <c r="H53" s="29"/>
      <c r="I53" s="50"/>
      <c r="J53" s="51">
        <v>288</v>
      </c>
      <c r="K53" s="51">
        <f>127+143</f>
        <v>270</v>
      </c>
      <c r="L53" s="51"/>
      <c r="M53" s="51"/>
      <c r="N53" s="51"/>
      <c r="O53" s="51"/>
      <c r="P53" s="51" t="s">
        <v>54</v>
      </c>
      <c r="Q53" s="51"/>
      <c r="R53" s="51"/>
      <c r="S53" s="51"/>
      <c r="T53" s="51">
        <v>5</v>
      </c>
      <c r="U53" s="51"/>
      <c r="V53" s="51"/>
      <c r="W53" s="51"/>
      <c r="X53" s="51"/>
      <c r="Y53" s="51"/>
      <c r="Z53" s="51">
        <v>1</v>
      </c>
      <c r="AA53" s="51">
        <v>1</v>
      </c>
      <c r="AB53" s="58"/>
      <c r="AC53" s="58"/>
    </row>
    <row r="54" s="16" customFormat="1" ht="24.75" customHeight="1" spans="1:16381">
      <c r="A54" s="24" t="s">
        <v>43</v>
      </c>
      <c r="B54" s="25"/>
      <c r="C54" s="25"/>
      <c r="D54" s="21">
        <f>SUM(D52:D53)</f>
        <v>0</v>
      </c>
      <c r="E54" s="21">
        <f t="shared" ref="E54:AA54" si="8">SUM(E52:E53)</f>
        <v>2710.8</v>
      </c>
      <c r="F54" s="21">
        <f t="shared" si="8"/>
        <v>0</v>
      </c>
      <c r="G54" s="21">
        <f t="shared" si="8"/>
        <v>0</v>
      </c>
      <c r="H54" s="21">
        <f t="shared" si="8"/>
        <v>0</v>
      </c>
      <c r="I54" s="21">
        <f t="shared" si="8"/>
        <v>0</v>
      </c>
      <c r="J54" s="21">
        <f t="shared" si="8"/>
        <v>288</v>
      </c>
      <c r="K54" s="21">
        <f t="shared" si="8"/>
        <v>270</v>
      </c>
      <c r="L54" s="21">
        <f t="shared" si="8"/>
        <v>0</v>
      </c>
      <c r="M54" s="21">
        <f t="shared" si="8"/>
        <v>0</v>
      </c>
      <c r="N54" s="21">
        <f t="shared" si="8"/>
        <v>0</v>
      </c>
      <c r="O54" s="21">
        <f t="shared" si="8"/>
        <v>0</v>
      </c>
      <c r="P54" s="21">
        <f t="shared" si="8"/>
        <v>59</v>
      </c>
      <c r="Q54" s="21">
        <f t="shared" si="8"/>
        <v>0</v>
      </c>
      <c r="R54" s="21">
        <f t="shared" si="8"/>
        <v>0</v>
      </c>
      <c r="S54" s="21">
        <f t="shared" si="8"/>
        <v>0</v>
      </c>
      <c r="T54" s="21">
        <f t="shared" si="8"/>
        <v>5</v>
      </c>
      <c r="U54" s="21">
        <f t="shared" si="8"/>
        <v>0</v>
      </c>
      <c r="V54" s="21">
        <f t="shared" si="8"/>
        <v>0</v>
      </c>
      <c r="W54" s="21">
        <f t="shared" si="8"/>
        <v>0</v>
      </c>
      <c r="X54" s="21">
        <f t="shared" si="8"/>
        <v>0</v>
      </c>
      <c r="Y54" s="21">
        <f t="shared" si="8"/>
        <v>0</v>
      </c>
      <c r="Z54" s="21">
        <f t="shared" si="8"/>
        <v>1</v>
      </c>
      <c r="AA54" s="21">
        <f t="shared" si="8"/>
        <v>1</v>
      </c>
      <c r="AB54" s="64"/>
      <c r="AC54" s="64"/>
      <c r="XER54" s="65"/>
      <c r="XES54" s="65"/>
      <c r="XET54" s="65"/>
      <c r="XEU54" s="65"/>
      <c r="XEV54" s="65"/>
      <c r="XEW54" s="65"/>
      <c r="XEX54" s="65"/>
      <c r="XEY54" s="65"/>
      <c r="XEZ54" s="65"/>
      <c r="XFA54" s="65"/>
    </row>
    <row r="55" s="15" customFormat="1" ht="24.75" customHeight="1" spans="1:29">
      <c r="A55" s="36"/>
      <c r="B55" s="36"/>
      <c r="C55" s="36"/>
      <c r="D55" s="36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37"/>
      <c r="P55" s="37"/>
      <c r="Q55" s="37"/>
      <c r="R55" s="37"/>
      <c r="S55" s="37"/>
      <c r="T55" s="37"/>
      <c r="U55" s="37"/>
      <c r="V55" s="37"/>
      <c r="W55" s="37"/>
      <c r="X55" s="37"/>
      <c r="Y55" s="37"/>
      <c r="Z55" s="37"/>
      <c r="AA55" s="37"/>
      <c r="AB55" s="36"/>
      <c r="AC55" s="36"/>
    </row>
    <row r="56" s="15" customFormat="1" spans="1:29">
      <c r="A56" s="36"/>
      <c r="B56" s="36"/>
      <c r="C56" s="36"/>
      <c r="D56" s="36"/>
      <c r="E56" s="36"/>
      <c r="F56" s="36"/>
      <c r="G56" s="36"/>
      <c r="H56" s="36"/>
      <c r="I56" s="36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</row>
    <row r="57" s="15" customFormat="1" spans="1:29">
      <c r="A57" s="36"/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</row>
    <row r="58" s="15" customFormat="1" spans="1:29">
      <c r="A58" s="36"/>
      <c r="B58" s="36"/>
      <c r="C58" s="36"/>
      <c r="D58" s="36"/>
      <c r="E58" s="36"/>
      <c r="F58" s="36"/>
      <c r="G58" s="36"/>
      <c r="H58" s="36"/>
      <c r="I58" s="36"/>
      <c r="J58" s="3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</row>
    <row r="59" s="15" customFormat="1" spans="1:29">
      <c r="A59" s="36"/>
      <c r="B59" s="36"/>
      <c r="C59" s="36"/>
      <c r="D59" s="36"/>
      <c r="E59" s="36"/>
      <c r="F59" s="36"/>
      <c r="G59" s="36"/>
      <c r="H59" s="36"/>
      <c r="I59" s="3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</row>
    <row r="60" s="15" customFormat="1" spans="1:29">
      <c r="A60" s="36"/>
      <c r="B60" s="36"/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</row>
    <row r="61" s="15" customFormat="1" spans="1:29">
      <c r="A61" s="36"/>
      <c r="B61" s="36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</row>
    <row r="62" s="15" customFormat="1" spans="1:29">
      <c r="A62" s="36"/>
      <c r="B62" s="36"/>
      <c r="C62" s="36"/>
      <c r="D62" s="36"/>
      <c r="E62" s="36"/>
      <c r="F62" s="36"/>
      <c r="G62" s="36"/>
      <c r="H62" s="36"/>
      <c r="I62" s="36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</row>
    <row r="63" s="15" customFormat="1" spans="1:29">
      <c r="A63" s="36"/>
      <c r="B63" s="36"/>
      <c r="C63" s="36"/>
      <c r="D63" s="36"/>
      <c r="E63" s="36"/>
      <c r="F63" s="36"/>
      <c r="G63" s="36"/>
      <c r="H63" s="36"/>
      <c r="I63" s="36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</row>
    <row r="64" s="15" customFormat="1" spans="1:29">
      <c r="A64" s="36"/>
      <c r="B64" s="36"/>
      <c r="C64" s="36"/>
      <c r="D64" s="36"/>
      <c r="E64" s="36"/>
      <c r="F64" s="36"/>
      <c r="G64" s="36"/>
      <c r="H64" s="36"/>
      <c r="I64" s="36"/>
      <c r="J64" s="3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  <c r="AA64" s="36"/>
      <c r="AB64" s="36"/>
      <c r="AC64" s="36"/>
    </row>
    <row r="65" s="15" customFormat="1" spans="1:29">
      <c r="A65" s="36"/>
      <c r="B65" s="36"/>
      <c r="C65" s="36"/>
      <c r="D65" s="36"/>
      <c r="E65" s="36"/>
      <c r="F65" s="36"/>
      <c r="G65" s="36"/>
      <c r="H65" s="36"/>
      <c r="I65" s="36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</row>
    <row r="66" s="15" customFormat="1" spans="1:29">
      <c r="A66" s="36"/>
      <c r="B66" s="36"/>
      <c r="C66" s="36"/>
      <c r="D66" s="36"/>
      <c r="E66" s="36"/>
      <c r="F66" s="36"/>
      <c r="G66" s="36"/>
      <c r="H66" s="36"/>
      <c r="I66" s="36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</row>
    <row r="67" s="15" customFormat="1" spans="1:29">
      <c r="A67" s="36"/>
      <c r="B67" s="36"/>
      <c r="C67" s="36"/>
      <c r="D67" s="36"/>
      <c r="E67" s="36"/>
      <c r="F67" s="36"/>
      <c r="G67" s="36"/>
      <c r="H67" s="36"/>
      <c r="I67" s="36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</row>
    <row r="68" s="15" customFormat="1" spans="1:29">
      <c r="A68" s="36"/>
      <c r="B68" s="36"/>
      <c r="C68" s="36"/>
      <c r="D68" s="36"/>
      <c r="E68" s="36"/>
      <c r="F68" s="36"/>
      <c r="G68" s="36"/>
      <c r="H68" s="36"/>
      <c r="I68" s="36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</row>
    <row r="69" s="15" customFormat="1" spans="1:29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</row>
    <row r="70" s="15" customFormat="1" spans="1:29">
      <c r="A70" s="36"/>
      <c r="B70" s="36"/>
      <c r="C70" s="36"/>
      <c r="D70" s="36"/>
      <c r="E70" s="36"/>
      <c r="F70" s="36"/>
      <c r="G70" s="36"/>
      <c r="H70" s="36"/>
      <c r="I70" s="36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</row>
    <row r="71" s="15" customFormat="1" spans="1:29">
      <c r="A71" s="36"/>
      <c r="B71" s="36"/>
      <c r="C71" s="36"/>
      <c r="D71" s="36"/>
      <c r="E71" s="36"/>
      <c r="F71" s="36"/>
      <c r="G71" s="36"/>
      <c r="H71" s="36"/>
      <c r="I71" s="36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</row>
    <row r="72" s="15" customFormat="1" spans="1:29">
      <c r="A72" s="36"/>
      <c r="B72" s="36"/>
      <c r="C72" s="36"/>
      <c r="D72" s="36"/>
      <c r="E72" s="36"/>
      <c r="F72" s="36"/>
      <c r="G72" s="36"/>
      <c r="H72" s="36"/>
      <c r="I72" s="36"/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</row>
    <row r="73" s="15" customFormat="1" spans="1:29">
      <c r="A73" s="36"/>
      <c r="B73" s="36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</row>
    <row r="74" s="15" customFormat="1" spans="1:29">
      <c r="A74" s="36"/>
      <c r="B74" s="36"/>
      <c r="C74" s="36"/>
      <c r="D74" s="36"/>
      <c r="E74" s="36"/>
      <c r="F74" s="36"/>
      <c r="G74" s="36"/>
      <c r="H74" s="36"/>
      <c r="I74" s="36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</row>
    <row r="75" s="15" customFormat="1" spans="1:29">
      <c r="A75" s="36"/>
      <c r="B75" s="36"/>
      <c r="C75" s="36"/>
      <c r="D75" s="36"/>
      <c r="E75" s="36"/>
      <c r="F75" s="36"/>
      <c r="G75" s="36"/>
      <c r="H75" s="36"/>
      <c r="I75" s="36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</row>
    <row r="76" s="15" customFormat="1" spans="1:29">
      <c r="A76" s="36"/>
      <c r="B76" s="36"/>
      <c r="C76" s="36"/>
      <c r="D76" s="36"/>
      <c r="E76" s="36"/>
      <c r="F76" s="36"/>
      <c r="G76" s="36"/>
      <c r="H76" s="36"/>
      <c r="I76" s="36"/>
      <c r="J76" s="3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  <c r="AA76" s="36"/>
      <c r="AB76" s="36"/>
      <c r="AC76" s="36"/>
    </row>
    <row r="77" s="15" customFormat="1" spans="1:29">
      <c r="A77" s="36"/>
      <c r="B77" s="36"/>
      <c r="C77" s="36"/>
      <c r="D77" s="36"/>
      <c r="E77" s="36"/>
      <c r="F77" s="36"/>
      <c r="G77" s="36"/>
      <c r="H77" s="36"/>
      <c r="I77" s="36"/>
      <c r="J77" s="3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  <c r="AA77" s="36"/>
      <c r="AB77" s="36"/>
      <c r="AC77" s="36"/>
    </row>
    <row r="78" s="15" customFormat="1" spans="1:29">
      <c r="A78" s="36"/>
      <c r="B78" s="36"/>
      <c r="C78" s="36"/>
      <c r="D78" s="36"/>
      <c r="E78" s="36"/>
      <c r="F78" s="36"/>
      <c r="G78" s="36"/>
      <c r="H78" s="36"/>
      <c r="I78" s="36"/>
      <c r="J78" s="3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  <c r="AA78" s="36"/>
      <c r="AB78" s="36"/>
      <c r="AC78" s="36"/>
    </row>
    <row r="79" s="15" customFormat="1" spans="1:29">
      <c r="A79" s="36"/>
      <c r="B79" s="36"/>
      <c r="C79" s="36"/>
      <c r="D79" s="36"/>
      <c r="E79" s="36"/>
      <c r="F79" s="36"/>
      <c r="G79" s="36"/>
      <c r="H79" s="36"/>
      <c r="I79" s="36"/>
      <c r="J79" s="3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  <c r="AA79" s="36"/>
      <c r="AB79" s="36"/>
      <c r="AC79" s="36"/>
    </row>
    <row r="80" s="15" customFormat="1" spans="1:29">
      <c r="A80" s="36"/>
      <c r="B80" s="36"/>
      <c r="C80" s="36"/>
      <c r="D80" s="36"/>
      <c r="E80" s="36"/>
      <c r="F80" s="36"/>
      <c r="G80" s="36"/>
      <c r="H80" s="36"/>
      <c r="I80" s="36"/>
      <c r="J80" s="3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  <c r="AA80" s="36"/>
      <c r="AB80" s="36"/>
      <c r="AC80" s="36"/>
    </row>
    <row r="81" s="15" customFormat="1" spans="1:29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</row>
    <row r="82" s="15" customFormat="1" spans="1:29">
      <c r="A82" s="36"/>
      <c r="B82" s="36"/>
      <c r="C82" s="36"/>
      <c r="D82" s="36"/>
      <c r="E82" s="36"/>
      <c r="F82" s="36"/>
      <c r="G82" s="36"/>
      <c r="H82" s="36"/>
      <c r="I82" s="36"/>
      <c r="J82" s="3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  <c r="AA82" s="36"/>
      <c r="AB82" s="36"/>
      <c r="AC82" s="36"/>
    </row>
    <row r="83" s="15" customFormat="1" spans="1:29">
      <c r="A83" s="36"/>
      <c r="B83" s="36"/>
      <c r="C83" s="36"/>
      <c r="D83" s="36"/>
      <c r="E83" s="36"/>
      <c r="F83" s="36"/>
      <c r="G83" s="36"/>
      <c r="H83" s="36"/>
      <c r="I83" s="36"/>
      <c r="J83" s="3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  <c r="AA83" s="36"/>
      <c r="AB83" s="36"/>
      <c r="AC83" s="36"/>
    </row>
    <row r="84" s="15" customFormat="1" spans="1:29">
      <c r="A84" s="36"/>
      <c r="B84" s="36"/>
      <c r="C84" s="36"/>
      <c r="D84" s="36"/>
      <c r="E84" s="36"/>
      <c r="F84" s="36"/>
      <c r="G84" s="36"/>
      <c r="H84" s="36"/>
      <c r="I84" s="36"/>
      <c r="J84" s="3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  <c r="AA84" s="36"/>
      <c r="AB84" s="36"/>
      <c r="AC84" s="36"/>
    </row>
    <row r="85" s="15" customFormat="1" spans="1:29">
      <c r="A85" s="36"/>
      <c r="B85" s="36"/>
      <c r="C85" s="36"/>
      <c r="D85" s="36"/>
      <c r="E85" s="36"/>
      <c r="F85" s="36"/>
      <c r="G85" s="36"/>
      <c r="H85" s="36"/>
      <c r="I85" s="36"/>
      <c r="J85" s="3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  <c r="AA85" s="36"/>
      <c r="AB85" s="36"/>
      <c r="AC85" s="36"/>
    </row>
    <row r="86" s="15" customFormat="1" spans="1:29">
      <c r="A86" s="36"/>
      <c r="B86" s="36"/>
      <c r="C86" s="36"/>
      <c r="D86" s="36"/>
      <c r="E86" s="36"/>
      <c r="F86" s="36"/>
      <c r="G86" s="36"/>
      <c r="H86" s="36"/>
      <c r="I86" s="36"/>
      <c r="J86" s="3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  <c r="AA86" s="36"/>
      <c r="AB86" s="36"/>
      <c r="AC86" s="36"/>
    </row>
    <row r="87" s="15" customFormat="1" spans="1:29">
      <c r="A87" s="36"/>
      <c r="B87" s="36"/>
      <c r="C87" s="36"/>
      <c r="D87" s="36"/>
      <c r="E87" s="36"/>
      <c r="F87" s="36"/>
      <c r="G87" s="36"/>
      <c r="H87" s="36"/>
      <c r="I87" s="36"/>
      <c r="J87" s="3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  <c r="AA87" s="36"/>
      <c r="AB87" s="36"/>
      <c r="AC87" s="36"/>
    </row>
    <row r="88" s="15" customFormat="1" spans="1:29">
      <c r="A88" s="36"/>
      <c r="B88" s="36"/>
      <c r="C88" s="36"/>
      <c r="D88" s="36"/>
      <c r="E88" s="36"/>
      <c r="F88" s="36"/>
      <c r="G88" s="36"/>
      <c r="H88" s="36"/>
      <c r="I88" s="36"/>
      <c r="J88" s="3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  <c r="AA88" s="36"/>
      <c r="AB88" s="36"/>
      <c r="AC88" s="36"/>
    </row>
    <row r="89" s="15" customFormat="1" spans="1:29">
      <c r="A89" s="36"/>
      <c r="B89" s="36"/>
      <c r="C89" s="36"/>
      <c r="D89" s="36"/>
      <c r="E89" s="36"/>
      <c r="F89" s="36"/>
      <c r="G89" s="36"/>
      <c r="H89" s="36"/>
      <c r="I89" s="36"/>
      <c r="J89" s="3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  <c r="AA89" s="36"/>
      <c r="AB89" s="36"/>
      <c r="AC89" s="36"/>
    </row>
    <row r="90" s="15" customFormat="1" spans="1:29">
      <c r="A90" s="36"/>
      <c r="B90" s="36"/>
      <c r="C90" s="36"/>
      <c r="D90" s="36"/>
      <c r="E90" s="36"/>
      <c r="F90" s="36"/>
      <c r="G90" s="36"/>
      <c r="H90" s="36"/>
      <c r="I90" s="36"/>
      <c r="J90" s="3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  <c r="AA90" s="36"/>
      <c r="AB90" s="36"/>
      <c r="AC90" s="36"/>
    </row>
    <row r="91" s="15" customFormat="1" spans="1:29">
      <c r="A91" s="36"/>
      <c r="B91" s="36"/>
      <c r="C91" s="36"/>
      <c r="D91" s="36"/>
      <c r="E91" s="36"/>
      <c r="F91" s="36"/>
      <c r="G91" s="36"/>
      <c r="H91" s="36"/>
      <c r="I91" s="36"/>
      <c r="J91" s="3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  <c r="AA91" s="36"/>
      <c r="AB91" s="36"/>
      <c r="AC91" s="36"/>
    </row>
    <row r="92" s="15" customFormat="1" spans="1:29">
      <c r="A92" s="36"/>
      <c r="B92" s="36"/>
      <c r="C92" s="36"/>
      <c r="D92" s="36"/>
      <c r="E92" s="36"/>
      <c r="F92" s="36"/>
      <c r="G92" s="36"/>
      <c r="H92" s="36"/>
      <c r="I92" s="36"/>
      <c r="J92" s="3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  <c r="AA92" s="36"/>
      <c r="AB92" s="36"/>
      <c r="AC92" s="36"/>
    </row>
    <row r="93" s="15" customFormat="1" spans="1:29">
      <c r="A93" s="36"/>
      <c r="B93" s="36"/>
      <c r="C93" s="36"/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  <c r="AA93" s="36"/>
      <c r="AB93" s="36"/>
      <c r="AC93" s="36"/>
    </row>
    <row r="94" s="15" customFormat="1" spans="1:29">
      <c r="A94" s="36"/>
      <c r="B94" s="36"/>
      <c r="C94" s="36"/>
      <c r="D94" s="36"/>
      <c r="E94" s="36"/>
      <c r="F94" s="36"/>
      <c r="G94" s="36"/>
      <c r="H94" s="36"/>
      <c r="I94" s="36"/>
      <c r="J94" s="3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  <c r="AA94" s="36"/>
      <c r="AB94" s="36"/>
      <c r="AC94" s="36"/>
    </row>
    <row r="95" s="15" customFormat="1" spans="1:29">
      <c r="A95" s="36"/>
      <c r="B95" s="36"/>
      <c r="C95" s="36"/>
      <c r="D95" s="36"/>
      <c r="E95" s="36"/>
      <c r="F95" s="36"/>
      <c r="G95" s="36"/>
      <c r="H95" s="36"/>
      <c r="I95" s="36"/>
      <c r="J95" s="3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  <c r="AA95" s="36"/>
      <c r="AB95" s="36"/>
      <c r="AC95" s="36"/>
    </row>
    <row r="96" s="15" customFormat="1" spans="1:29">
      <c r="A96" s="36"/>
      <c r="B96" s="36"/>
      <c r="C96" s="36"/>
      <c r="D96" s="36"/>
      <c r="E96" s="36"/>
      <c r="F96" s="36"/>
      <c r="G96" s="36"/>
      <c r="H96" s="36"/>
      <c r="I96" s="36"/>
      <c r="J96" s="3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  <c r="AA96" s="36"/>
      <c r="AB96" s="36"/>
      <c r="AC96" s="36"/>
    </row>
    <row r="97" s="15" customFormat="1" spans="1:29">
      <c r="A97" s="36"/>
      <c r="B97" s="36"/>
      <c r="C97" s="36"/>
      <c r="D97" s="36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  <c r="AA97" s="36"/>
      <c r="AB97" s="36"/>
      <c r="AC97" s="36"/>
    </row>
    <row r="98" s="15" customFormat="1" spans="1:29">
      <c r="A98" s="36"/>
      <c r="B98" s="36"/>
      <c r="C98" s="36"/>
      <c r="D98" s="36"/>
      <c r="E98" s="36"/>
      <c r="F98" s="36"/>
      <c r="G98" s="36"/>
      <c r="H98" s="36"/>
      <c r="I98" s="36"/>
      <c r="J98" s="3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  <c r="AA98" s="36"/>
      <c r="AB98" s="36"/>
      <c r="AC98" s="36"/>
    </row>
    <row r="99" s="15" customFormat="1" spans="1:29">
      <c r="A99" s="36"/>
      <c r="B99" s="36"/>
      <c r="C99" s="36"/>
      <c r="D99" s="36"/>
      <c r="E99" s="36"/>
      <c r="F99" s="36"/>
      <c r="G99" s="36"/>
      <c r="H99" s="36"/>
      <c r="I99" s="36"/>
      <c r="J99" s="3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  <c r="AA99" s="36"/>
      <c r="AB99" s="36"/>
      <c r="AC99" s="36"/>
    </row>
    <row r="100" s="15" customFormat="1" spans="1:29">
      <c r="A100" s="36"/>
      <c r="B100" s="36"/>
      <c r="C100" s="36"/>
      <c r="D100" s="36"/>
      <c r="E100" s="36"/>
      <c r="F100" s="36"/>
      <c r="G100" s="36"/>
      <c r="H100" s="36"/>
      <c r="I100" s="36"/>
      <c r="J100" s="3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  <c r="AA100" s="36"/>
      <c r="AB100" s="36"/>
      <c r="AC100" s="36"/>
    </row>
    <row r="101" s="15" customFormat="1" spans="1:29">
      <c r="A101" s="36"/>
      <c r="B101" s="36"/>
      <c r="C101" s="36"/>
      <c r="D101" s="36"/>
      <c r="E101" s="36"/>
      <c r="F101" s="36"/>
      <c r="G101" s="36"/>
      <c r="H101" s="36"/>
      <c r="I101" s="36"/>
      <c r="J101" s="3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  <c r="AA101" s="36"/>
      <c r="AB101" s="36"/>
      <c r="AC101" s="36"/>
    </row>
    <row r="102" s="15" customFormat="1" spans="1:29">
      <c r="A102" s="36"/>
      <c r="B102" s="36"/>
      <c r="C102" s="36"/>
      <c r="D102" s="36"/>
      <c r="E102" s="36"/>
      <c r="F102" s="36"/>
      <c r="G102" s="36"/>
      <c r="H102" s="36"/>
      <c r="I102" s="36"/>
      <c r="J102" s="3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  <c r="AA102" s="36"/>
      <c r="AB102" s="36"/>
      <c r="AC102" s="36"/>
    </row>
    <row r="103" s="15" customFormat="1" spans="1:29">
      <c r="A103" s="36"/>
      <c r="B103" s="36"/>
      <c r="C103" s="36"/>
      <c r="D103" s="36"/>
      <c r="E103" s="36"/>
      <c r="F103" s="36"/>
      <c r="G103" s="36"/>
      <c r="H103" s="36"/>
      <c r="I103" s="36"/>
      <c r="J103" s="3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  <c r="AA103" s="36"/>
      <c r="AB103" s="36"/>
      <c r="AC103" s="36"/>
    </row>
    <row r="104" s="15" customFormat="1" spans="1:29">
      <c r="A104" s="36"/>
      <c r="B104" s="36"/>
      <c r="C104" s="36"/>
      <c r="D104" s="36"/>
      <c r="E104" s="36"/>
      <c r="F104" s="36"/>
      <c r="G104" s="36"/>
      <c r="H104" s="36"/>
      <c r="I104" s="36"/>
      <c r="J104" s="3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  <c r="AA104" s="36"/>
      <c r="AB104" s="36"/>
      <c r="AC104" s="36"/>
    </row>
    <row r="105" s="15" customFormat="1" spans="1:29">
      <c r="A105" s="36"/>
      <c r="B105" s="36"/>
      <c r="C105" s="36"/>
      <c r="D105" s="36"/>
      <c r="E105" s="36"/>
      <c r="F105" s="36"/>
      <c r="G105" s="36"/>
      <c r="H105" s="36"/>
      <c r="I105" s="36"/>
      <c r="J105" s="3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  <c r="AA105" s="36"/>
      <c r="AB105" s="36"/>
      <c r="AC105" s="36"/>
    </row>
    <row r="106" s="15" customFormat="1" spans="1:29">
      <c r="A106" s="36"/>
      <c r="B106" s="36"/>
      <c r="C106" s="36"/>
      <c r="D106" s="36"/>
      <c r="E106" s="36"/>
      <c r="F106" s="36"/>
      <c r="G106" s="36"/>
      <c r="H106" s="36"/>
      <c r="I106" s="36"/>
      <c r="J106" s="3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  <c r="AA106" s="36"/>
      <c r="AB106" s="36"/>
      <c r="AC106" s="36"/>
    </row>
    <row r="107" s="15" customFormat="1" spans="1:29">
      <c r="A107" s="36"/>
      <c r="B107" s="36"/>
      <c r="C107" s="36"/>
      <c r="D107" s="36"/>
      <c r="E107" s="36"/>
      <c r="F107" s="36"/>
      <c r="G107" s="36"/>
      <c r="H107" s="36"/>
      <c r="I107" s="36"/>
      <c r="J107" s="3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  <c r="AA107" s="36"/>
      <c r="AB107" s="36"/>
      <c r="AC107" s="36"/>
    </row>
    <row r="108" s="15" customFormat="1" spans="1:29">
      <c r="A108" s="36"/>
      <c r="B108" s="36"/>
      <c r="C108" s="36"/>
      <c r="D108" s="36"/>
      <c r="E108" s="36"/>
      <c r="F108" s="36"/>
      <c r="G108" s="36"/>
      <c r="H108" s="36"/>
      <c r="I108" s="36"/>
      <c r="J108" s="3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  <c r="AA108" s="36"/>
      <c r="AB108" s="36"/>
      <c r="AC108" s="36"/>
    </row>
    <row r="109" s="15" customFormat="1" spans="1:29">
      <c r="A109" s="36"/>
      <c r="B109" s="36"/>
      <c r="C109" s="36"/>
      <c r="D109" s="36"/>
      <c r="E109" s="36"/>
      <c r="F109" s="36"/>
      <c r="G109" s="36"/>
      <c r="H109" s="36"/>
      <c r="I109" s="36"/>
      <c r="J109" s="3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  <c r="AA109" s="36"/>
      <c r="AB109" s="36"/>
      <c r="AC109" s="36"/>
    </row>
    <row r="110" s="15" customFormat="1" spans="1:29">
      <c r="A110" s="36"/>
      <c r="B110" s="36"/>
      <c r="C110" s="36"/>
      <c r="D110" s="36"/>
      <c r="E110" s="36"/>
      <c r="F110" s="36"/>
      <c r="G110" s="36"/>
      <c r="H110" s="36"/>
      <c r="I110" s="36"/>
      <c r="J110" s="3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  <c r="AA110" s="36"/>
      <c r="AB110" s="36"/>
      <c r="AC110" s="36"/>
    </row>
    <row r="111" s="15" customFormat="1" spans="1:29">
      <c r="A111" s="36"/>
      <c r="B111" s="36"/>
      <c r="C111" s="36"/>
      <c r="D111" s="36"/>
      <c r="E111" s="36"/>
      <c r="F111" s="36"/>
      <c r="G111" s="36"/>
      <c r="H111" s="36"/>
      <c r="I111" s="36"/>
      <c r="J111" s="3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  <c r="AA111" s="36"/>
      <c r="AB111" s="36"/>
      <c r="AC111" s="36"/>
    </row>
    <row r="112" s="15" customFormat="1" spans="1:29">
      <c r="A112" s="36"/>
      <c r="B112" s="36"/>
      <c r="C112" s="36"/>
      <c r="D112" s="36"/>
      <c r="E112" s="36"/>
      <c r="F112" s="36"/>
      <c r="G112" s="36"/>
      <c r="H112" s="36"/>
      <c r="I112" s="36"/>
      <c r="J112" s="3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  <c r="AA112" s="36"/>
      <c r="AB112" s="36"/>
      <c r="AC112" s="36"/>
    </row>
    <row r="113" s="15" customFormat="1" spans="1:29">
      <c r="A113" s="36"/>
      <c r="B113" s="36"/>
      <c r="C113" s="36"/>
      <c r="D113" s="36"/>
      <c r="E113" s="36"/>
      <c r="F113" s="36"/>
      <c r="G113" s="36"/>
      <c r="H113" s="36"/>
      <c r="I113" s="36"/>
      <c r="J113" s="3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  <c r="AA113" s="36"/>
      <c r="AB113" s="36"/>
      <c r="AC113" s="36"/>
    </row>
    <row r="114" s="15" customFormat="1" spans="1:29">
      <c r="A114" s="36"/>
      <c r="B114" s="36"/>
      <c r="C114" s="36"/>
      <c r="D114" s="36"/>
      <c r="E114" s="36"/>
      <c r="F114" s="36"/>
      <c r="G114" s="36"/>
      <c r="H114" s="36"/>
      <c r="I114" s="36"/>
      <c r="J114" s="3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  <c r="AA114" s="36"/>
      <c r="AB114" s="36"/>
      <c r="AC114" s="36"/>
    </row>
    <row r="115" s="15" customFormat="1" spans="1:29">
      <c r="A115" s="36"/>
      <c r="B115" s="36"/>
      <c r="C115" s="36"/>
      <c r="D115" s="36"/>
      <c r="E115" s="36"/>
      <c r="F115" s="36"/>
      <c r="G115" s="36"/>
      <c r="H115" s="36"/>
      <c r="I115" s="36"/>
      <c r="J115" s="3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  <c r="AA115" s="36"/>
      <c r="AB115" s="36"/>
      <c r="AC115" s="36"/>
    </row>
    <row r="116" s="15" customFormat="1" spans="1:29">
      <c r="A116" s="36"/>
      <c r="B116" s="36"/>
      <c r="C116" s="36"/>
      <c r="D116" s="36"/>
      <c r="E116" s="36"/>
      <c r="F116" s="36"/>
      <c r="G116" s="36"/>
      <c r="H116" s="36"/>
      <c r="I116" s="36"/>
      <c r="J116" s="3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  <c r="AA116" s="36"/>
      <c r="AB116" s="36"/>
      <c r="AC116" s="36"/>
    </row>
    <row r="117" s="15" customFormat="1" spans="1:29">
      <c r="A117" s="36"/>
      <c r="B117" s="36"/>
      <c r="C117" s="36"/>
      <c r="D117" s="36"/>
      <c r="E117" s="36"/>
      <c r="F117" s="36"/>
      <c r="G117" s="36"/>
      <c r="H117" s="36"/>
      <c r="I117" s="36"/>
      <c r="J117" s="3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  <c r="AA117" s="36"/>
      <c r="AB117" s="36"/>
      <c r="AC117" s="36"/>
    </row>
    <row r="118" s="15" customFormat="1" spans="1:29">
      <c r="A118" s="36"/>
      <c r="B118" s="36"/>
      <c r="C118" s="36"/>
      <c r="D118" s="36"/>
      <c r="E118" s="36"/>
      <c r="F118" s="36"/>
      <c r="G118" s="36"/>
      <c r="H118" s="36"/>
      <c r="I118" s="36"/>
      <c r="J118" s="3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  <c r="AA118" s="36"/>
      <c r="AB118" s="36"/>
      <c r="AC118" s="36"/>
    </row>
    <row r="119" s="15" customFormat="1" spans="1:29">
      <c r="A119" s="36"/>
      <c r="B119" s="36"/>
      <c r="C119" s="36"/>
      <c r="D119" s="36"/>
      <c r="E119" s="36"/>
      <c r="F119" s="36"/>
      <c r="G119" s="36"/>
      <c r="H119" s="36"/>
      <c r="I119" s="36"/>
      <c r="J119" s="3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  <c r="AA119" s="36"/>
      <c r="AB119" s="36"/>
      <c r="AC119" s="36"/>
    </row>
    <row r="120" s="15" customFormat="1" spans="1:29">
      <c r="A120" s="36"/>
      <c r="B120" s="36"/>
      <c r="C120" s="36"/>
      <c r="D120" s="36"/>
      <c r="E120" s="36"/>
      <c r="F120" s="36"/>
      <c r="G120" s="36"/>
      <c r="H120" s="36"/>
      <c r="I120" s="36"/>
      <c r="J120" s="3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  <c r="AA120" s="36"/>
      <c r="AB120" s="36"/>
      <c r="AC120" s="36"/>
    </row>
    <row r="121" s="15" customFormat="1" spans="1:29">
      <c r="A121" s="36"/>
      <c r="B121" s="36"/>
      <c r="C121" s="36"/>
      <c r="D121" s="36"/>
      <c r="E121" s="36"/>
      <c r="F121" s="36"/>
      <c r="G121" s="36"/>
      <c r="H121" s="36"/>
      <c r="I121" s="36"/>
      <c r="J121" s="3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  <c r="AA121" s="36"/>
      <c r="AB121" s="36"/>
      <c r="AC121" s="36"/>
    </row>
    <row r="122" s="15" customFormat="1" spans="1:29">
      <c r="A122" s="36"/>
      <c r="B122" s="36"/>
      <c r="C122" s="36"/>
      <c r="D122" s="36"/>
      <c r="E122" s="36"/>
      <c r="F122" s="36"/>
      <c r="G122" s="36"/>
      <c r="H122" s="36"/>
      <c r="I122" s="36"/>
      <c r="J122" s="3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  <c r="AA122" s="36"/>
      <c r="AB122" s="36"/>
      <c r="AC122" s="36"/>
    </row>
    <row r="123" s="15" customFormat="1" spans="1:29">
      <c r="A123" s="36"/>
      <c r="B123" s="36"/>
      <c r="C123" s="36"/>
      <c r="D123" s="36"/>
      <c r="E123" s="36"/>
      <c r="F123" s="36"/>
      <c r="G123" s="36"/>
      <c r="H123" s="36"/>
      <c r="I123" s="36"/>
      <c r="J123" s="3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  <c r="AA123" s="36"/>
      <c r="AB123" s="36"/>
      <c r="AC123" s="36"/>
    </row>
    <row r="124" s="15" customFormat="1" spans="1:29">
      <c r="A124" s="36"/>
      <c r="B124" s="36"/>
      <c r="C124" s="36"/>
      <c r="D124" s="36"/>
      <c r="E124" s="36"/>
      <c r="F124" s="36"/>
      <c r="G124" s="36"/>
      <c r="H124" s="36"/>
      <c r="I124" s="36"/>
      <c r="J124" s="3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  <c r="AA124" s="36"/>
      <c r="AB124" s="36"/>
      <c r="AC124" s="36"/>
    </row>
    <row r="125" s="15" customFormat="1" spans="1:29">
      <c r="A125" s="36"/>
      <c r="B125" s="36"/>
      <c r="C125" s="36"/>
      <c r="D125" s="36"/>
      <c r="E125" s="36"/>
      <c r="F125" s="36"/>
      <c r="G125" s="36"/>
      <c r="H125" s="36"/>
      <c r="I125" s="36"/>
      <c r="J125" s="3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  <c r="AA125" s="36"/>
      <c r="AB125" s="36"/>
      <c r="AC125" s="36"/>
    </row>
    <row r="126" s="15" customFormat="1" spans="1:29">
      <c r="A126" s="36"/>
      <c r="B126" s="36"/>
      <c r="C126" s="36"/>
      <c r="D126" s="36"/>
      <c r="E126" s="36"/>
      <c r="F126" s="36"/>
      <c r="G126" s="36"/>
      <c r="H126" s="36"/>
      <c r="I126" s="36"/>
      <c r="J126" s="3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  <c r="AA126" s="36"/>
      <c r="AB126" s="36"/>
      <c r="AC126" s="36"/>
    </row>
    <row r="127" s="15" customFormat="1" spans="1:29">
      <c r="A127" s="36"/>
      <c r="B127" s="36"/>
      <c r="C127" s="36"/>
      <c r="D127" s="36"/>
      <c r="E127" s="36"/>
      <c r="F127" s="36"/>
      <c r="G127" s="36"/>
      <c r="H127" s="36"/>
      <c r="I127" s="36"/>
      <c r="J127" s="3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  <c r="AA127" s="36"/>
      <c r="AB127" s="36"/>
      <c r="AC127" s="36"/>
    </row>
    <row r="128" s="15" customFormat="1" spans="1:29">
      <c r="A128" s="36"/>
      <c r="B128" s="36"/>
      <c r="C128" s="36"/>
      <c r="D128" s="36"/>
      <c r="E128" s="36"/>
      <c r="F128" s="36"/>
      <c r="G128" s="36"/>
      <c r="H128" s="36"/>
      <c r="I128" s="36"/>
      <c r="J128" s="3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  <c r="AA128" s="36"/>
      <c r="AB128" s="36"/>
      <c r="AC128" s="36"/>
    </row>
    <row r="129" s="15" customFormat="1" spans="1:29">
      <c r="A129" s="36"/>
      <c r="B129" s="36"/>
      <c r="C129" s="36"/>
      <c r="D129" s="36"/>
      <c r="E129" s="36"/>
      <c r="F129" s="36"/>
      <c r="G129" s="36"/>
      <c r="H129" s="36"/>
      <c r="I129" s="36"/>
      <c r="J129" s="3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  <c r="AA129" s="36"/>
      <c r="AB129" s="36"/>
      <c r="AC129" s="36"/>
    </row>
    <row r="130" s="15" customFormat="1" spans="1:29">
      <c r="A130" s="36"/>
      <c r="B130" s="36"/>
      <c r="C130" s="36"/>
      <c r="D130" s="36"/>
      <c r="E130" s="36"/>
      <c r="F130" s="36"/>
      <c r="G130" s="36"/>
      <c r="H130" s="36"/>
      <c r="I130" s="36"/>
      <c r="J130" s="3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  <c r="AA130" s="36"/>
      <c r="AB130" s="36"/>
      <c r="AC130" s="36"/>
    </row>
    <row r="131" s="15" customFormat="1" spans="1:29">
      <c r="A131" s="36"/>
      <c r="B131" s="36"/>
      <c r="C131" s="36"/>
      <c r="D131" s="36"/>
      <c r="E131" s="36"/>
      <c r="F131" s="36"/>
      <c r="G131" s="36"/>
      <c r="H131" s="36"/>
      <c r="I131" s="36"/>
      <c r="J131" s="3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  <c r="AA131" s="36"/>
      <c r="AB131" s="36"/>
      <c r="AC131" s="36"/>
    </row>
    <row r="132" s="15" customFormat="1" spans="1:29">
      <c r="A132" s="36"/>
      <c r="B132" s="36"/>
      <c r="C132" s="36"/>
      <c r="D132" s="36"/>
      <c r="E132" s="36"/>
      <c r="F132" s="36"/>
      <c r="G132" s="36"/>
      <c r="H132" s="36"/>
      <c r="I132" s="36"/>
      <c r="J132" s="3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  <c r="AA132" s="36"/>
      <c r="AB132" s="36"/>
      <c r="AC132" s="36"/>
    </row>
    <row r="133" s="15" customFormat="1" spans="1:29">
      <c r="A133" s="36"/>
      <c r="B133" s="36"/>
      <c r="C133" s="36"/>
      <c r="D133" s="36"/>
      <c r="E133" s="36"/>
      <c r="F133" s="36"/>
      <c r="G133" s="36"/>
      <c r="H133" s="36"/>
      <c r="I133" s="36"/>
      <c r="J133" s="3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  <c r="AA133" s="36"/>
      <c r="AB133" s="36"/>
      <c r="AC133" s="36"/>
    </row>
    <row r="134" s="15" customFormat="1" spans="1:29">
      <c r="A134" s="36"/>
      <c r="B134" s="36"/>
      <c r="C134" s="36"/>
      <c r="D134" s="36"/>
      <c r="E134" s="36"/>
      <c r="F134" s="36"/>
      <c r="G134" s="36"/>
      <c r="H134" s="36"/>
      <c r="I134" s="36"/>
      <c r="J134" s="3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  <c r="AA134" s="36"/>
      <c r="AB134" s="36"/>
      <c r="AC134" s="36"/>
    </row>
    <row r="135" s="15" customFormat="1" spans="1:29">
      <c r="A135" s="36"/>
      <c r="B135" s="36"/>
      <c r="C135" s="36"/>
      <c r="D135" s="36"/>
      <c r="E135" s="36"/>
      <c r="F135" s="36"/>
      <c r="G135" s="36"/>
      <c r="H135" s="36"/>
      <c r="I135" s="36"/>
      <c r="J135" s="3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  <c r="AA135" s="36"/>
      <c r="AB135" s="36"/>
      <c r="AC135" s="36"/>
    </row>
    <row r="136" s="15" customFormat="1" spans="1:29">
      <c r="A136" s="36"/>
      <c r="B136" s="36"/>
      <c r="C136" s="36"/>
      <c r="D136" s="36"/>
      <c r="E136" s="36"/>
      <c r="F136" s="36"/>
      <c r="G136" s="36"/>
      <c r="H136" s="36"/>
      <c r="I136" s="36"/>
      <c r="J136" s="3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  <c r="AA136" s="36"/>
      <c r="AB136" s="36"/>
      <c r="AC136" s="36"/>
    </row>
    <row r="137" s="15" customFormat="1" spans="1:29">
      <c r="A137" s="36"/>
      <c r="B137" s="36"/>
      <c r="C137" s="36"/>
      <c r="D137" s="36"/>
      <c r="E137" s="36"/>
      <c r="F137" s="36"/>
      <c r="G137" s="36"/>
      <c r="H137" s="36"/>
      <c r="I137" s="36"/>
      <c r="J137" s="3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  <c r="AA137" s="36"/>
      <c r="AB137" s="36"/>
      <c r="AC137" s="36"/>
    </row>
    <row r="138" s="15" customFormat="1" spans="1:29">
      <c r="A138" s="36"/>
      <c r="B138" s="36"/>
      <c r="C138" s="36"/>
      <c r="D138" s="36"/>
      <c r="E138" s="36"/>
      <c r="F138" s="36"/>
      <c r="G138" s="36"/>
      <c r="H138" s="36"/>
      <c r="I138" s="36"/>
      <c r="J138" s="3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  <c r="AA138" s="36"/>
      <c r="AB138" s="36"/>
      <c r="AC138" s="36"/>
    </row>
    <row r="139" s="15" customFormat="1" spans="1:29">
      <c r="A139" s="36"/>
      <c r="B139" s="36"/>
      <c r="C139" s="36"/>
      <c r="D139" s="36"/>
      <c r="E139" s="36"/>
      <c r="F139" s="36"/>
      <c r="G139" s="36"/>
      <c r="H139" s="36"/>
      <c r="I139" s="36"/>
      <c r="J139" s="3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  <c r="AA139" s="36"/>
      <c r="AB139" s="36"/>
      <c r="AC139" s="36"/>
    </row>
    <row r="140" s="15" customFormat="1" spans="1:29">
      <c r="A140" s="36"/>
      <c r="B140" s="36"/>
      <c r="C140" s="36"/>
      <c r="D140" s="36"/>
      <c r="E140" s="36"/>
      <c r="F140" s="36"/>
      <c r="G140" s="36"/>
      <c r="H140" s="36"/>
      <c r="I140" s="36"/>
      <c r="J140" s="3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  <c r="AA140" s="36"/>
      <c r="AB140" s="36"/>
      <c r="AC140" s="36"/>
    </row>
    <row r="141" s="15" customFormat="1" spans="1:29">
      <c r="A141" s="36"/>
      <c r="B141" s="36"/>
      <c r="C141" s="36"/>
      <c r="D141" s="36"/>
      <c r="E141" s="36"/>
      <c r="F141" s="36"/>
      <c r="G141" s="36"/>
      <c r="H141" s="36"/>
      <c r="I141" s="36"/>
      <c r="J141" s="3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  <c r="AA141" s="36"/>
      <c r="AB141" s="36"/>
      <c r="AC141" s="36"/>
    </row>
    <row r="142" s="15" customFormat="1" spans="1:29">
      <c r="A142" s="36"/>
      <c r="B142" s="36"/>
      <c r="C142" s="36"/>
      <c r="D142" s="36"/>
      <c r="E142" s="36"/>
      <c r="F142" s="36"/>
      <c r="G142" s="36"/>
      <c r="H142" s="36"/>
      <c r="I142" s="36"/>
      <c r="J142" s="3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  <c r="AA142" s="36"/>
      <c r="AB142" s="36"/>
      <c r="AC142" s="36"/>
    </row>
    <row r="143" s="15" customFormat="1" spans="1:29">
      <c r="A143" s="36"/>
      <c r="B143" s="36"/>
      <c r="C143" s="36"/>
      <c r="D143" s="36"/>
      <c r="E143" s="36"/>
      <c r="F143" s="36"/>
      <c r="G143" s="36"/>
      <c r="H143" s="36"/>
      <c r="I143" s="36"/>
      <c r="J143" s="3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  <c r="AA143" s="36"/>
      <c r="AB143" s="36"/>
      <c r="AC143" s="36"/>
    </row>
    <row r="144" s="15" customFormat="1" spans="1:29">
      <c r="A144" s="36"/>
      <c r="B144" s="36"/>
      <c r="C144" s="36"/>
      <c r="D144" s="36"/>
      <c r="E144" s="36"/>
      <c r="F144" s="36"/>
      <c r="G144" s="36"/>
      <c r="H144" s="36"/>
      <c r="I144" s="36"/>
      <c r="J144" s="3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  <c r="AA144" s="36"/>
      <c r="AB144" s="36"/>
      <c r="AC144" s="36"/>
    </row>
    <row r="145" s="15" customFormat="1" spans="1:29">
      <c r="A145" s="36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  <c r="AA145" s="36"/>
      <c r="AB145" s="36"/>
      <c r="AC145" s="36"/>
    </row>
    <row r="146" s="15" customFormat="1" spans="1:29">
      <c r="A146" s="36"/>
      <c r="B146" s="36"/>
      <c r="C146" s="36"/>
      <c r="D146" s="36"/>
      <c r="E146" s="36"/>
      <c r="F146" s="36"/>
      <c r="G146" s="36"/>
      <c r="H146" s="36"/>
      <c r="I146" s="36"/>
      <c r="J146" s="3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  <c r="AA146" s="36"/>
      <c r="AB146" s="36"/>
      <c r="AC146" s="36"/>
    </row>
    <row r="147" s="15" customFormat="1" spans="1:29">
      <c r="A147" s="36"/>
      <c r="B147" s="36"/>
      <c r="C147" s="36"/>
      <c r="D147" s="36"/>
      <c r="E147" s="36"/>
      <c r="F147" s="36"/>
      <c r="G147" s="36"/>
      <c r="H147" s="36"/>
      <c r="I147" s="36"/>
      <c r="J147" s="3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  <c r="AA147" s="36"/>
      <c r="AB147" s="36"/>
      <c r="AC147" s="36"/>
    </row>
    <row r="148" s="15" customFormat="1" spans="1:29">
      <c r="A148" s="36"/>
      <c r="B148" s="36"/>
      <c r="C148" s="36"/>
      <c r="D148" s="36"/>
      <c r="E148" s="36"/>
      <c r="F148" s="36"/>
      <c r="G148" s="36"/>
      <c r="H148" s="36"/>
      <c r="I148" s="36"/>
      <c r="J148" s="36"/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  <c r="AA148" s="36"/>
      <c r="AB148" s="36"/>
      <c r="AC148" s="36"/>
    </row>
    <row r="149" s="15" customFormat="1" spans="1:29">
      <c r="A149" s="36"/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  <c r="AA149" s="36"/>
      <c r="AB149" s="36"/>
      <c r="AC149" s="36"/>
    </row>
    <row r="150" s="15" customFormat="1" spans="1:29">
      <c r="A150" s="36"/>
      <c r="B150" s="36"/>
      <c r="C150" s="36"/>
      <c r="D150" s="36"/>
      <c r="E150" s="36"/>
      <c r="F150" s="36"/>
      <c r="G150" s="36"/>
      <c r="H150" s="36"/>
      <c r="I150" s="36"/>
      <c r="J150" s="36"/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  <c r="AA150" s="36"/>
      <c r="AB150" s="36"/>
      <c r="AC150" s="36"/>
    </row>
    <row r="151" s="15" customFormat="1" spans="1:29">
      <c r="A151" s="36"/>
      <c r="B151" s="36"/>
      <c r="C151" s="36"/>
      <c r="D151" s="36"/>
      <c r="E151" s="36"/>
      <c r="F151" s="36"/>
      <c r="G151" s="36"/>
      <c r="H151" s="36"/>
      <c r="I151" s="36"/>
      <c r="J151" s="36"/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  <c r="AA151" s="36"/>
      <c r="AB151" s="36"/>
      <c r="AC151" s="36"/>
    </row>
    <row r="152" s="15" customFormat="1" spans="1:29">
      <c r="A152" s="36"/>
      <c r="B152" s="36"/>
      <c r="C152" s="36"/>
      <c r="D152" s="36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  <c r="AA152" s="36"/>
      <c r="AB152" s="36"/>
      <c r="AC152" s="36"/>
    </row>
    <row r="153" s="15" customFormat="1" spans="1:29">
      <c r="A153" s="36"/>
      <c r="B153" s="36"/>
      <c r="C153" s="36"/>
      <c r="D153" s="36"/>
      <c r="E153" s="36"/>
      <c r="F153" s="36"/>
      <c r="G153" s="36"/>
      <c r="H153" s="36"/>
      <c r="I153" s="36"/>
      <c r="J153" s="36"/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  <c r="AA153" s="36"/>
      <c r="AB153" s="36"/>
      <c r="AC153" s="36"/>
    </row>
    <row r="154" s="15" customFormat="1" spans="1:29">
      <c r="A154" s="36"/>
      <c r="B154" s="36"/>
      <c r="C154" s="36"/>
      <c r="D154" s="36"/>
      <c r="E154" s="36"/>
      <c r="F154" s="36"/>
      <c r="G154" s="36"/>
      <c r="H154" s="36"/>
      <c r="I154" s="36"/>
      <c r="J154" s="36"/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  <c r="AA154" s="36"/>
      <c r="AB154" s="36"/>
      <c r="AC154" s="36"/>
    </row>
    <row r="155" s="15" customFormat="1" spans="1:29">
      <c r="A155" s="36"/>
      <c r="B155" s="36"/>
      <c r="C155" s="36"/>
      <c r="D155" s="36"/>
      <c r="E155" s="36"/>
      <c r="F155" s="36"/>
      <c r="G155" s="36"/>
      <c r="H155" s="36"/>
      <c r="I155" s="36"/>
      <c r="J155" s="36"/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  <c r="AA155" s="36"/>
      <c r="AB155" s="36"/>
      <c r="AC155" s="36"/>
    </row>
    <row r="156" s="15" customFormat="1" spans="1:29">
      <c r="A156" s="36"/>
      <c r="B156" s="36"/>
      <c r="C156" s="36"/>
      <c r="D156" s="36"/>
      <c r="E156" s="36"/>
      <c r="F156" s="36"/>
      <c r="G156" s="36"/>
      <c r="H156" s="36"/>
      <c r="I156" s="36"/>
      <c r="J156" s="36"/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  <c r="AA156" s="36"/>
      <c r="AB156" s="36"/>
      <c r="AC156" s="36"/>
    </row>
    <row r="157" s="15" customFormat="1" spans="1:29">
      <c r="A157" s="36"/>
      <c r="B157" s="36"/>
      <c r="C157" s="36"/>
      <c r="D157" s="36"/>
      <c r="E157" s="36"/>
      <c r="F157" s="36"/>
      <c r="G157" s="36"/>
      <c r="H157" s="36"/>
      <c r="I157" s="36"/>
      <c r="J157" s="36"/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  <c r="AA157" s="36"/>
      <c r="AB157" s="36"/>
      <c r="AC157" s="36"/>
    </row>
    <row r="158" s="15" customFormat="1" spans="1:29">
      <c r="A158" s="36"/>
      <c r="B158" s="36"/>
      <c r="C158" s="36"/>
      <c r="D158" s="36"/>
      <c r="E158" s="36"/>
      <c r="F158" s="36"/>
      <c r="G158" s="36"/>
      <c r="H158" s="36"/>
      <c r="I158" s="36"/>
      <c r="J158" s="36"/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  <c r="AA158" s="36"/>
      <c r="AB158" s="36"/>
      <c r="AC158" s="36"/>
    </row>
    <row r="159" s="15" customFormat="1" spans="1:29">
      <c r="A159" s="36"/>
      <c r="B159" s="36"/>
      <c r="C159" s="36"/>
      <c r="D159" s="36"/>
      <c r="E159" s="36"/>
      <c r="F159" s="36"/>
      <c r="G159" s="36"/>
      <c r="H159" s="36"/>
      <c r="I159" s="36"/>
      <c r="J159" s="36"/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  <c r="AA159" s="36"/>
      <c r="AB159" s="36"/>
      <c r="AC159" s="36"/>
    </row>
    <row r="160" s="15" customFormat="1" spans="1:29">
      <c r="A160" s="36"/>
      <c r="B160" s="36"/>
      <c r="C160" s="36"/>
      <c r="D160" s="36"/>
      <c r="E160" s="36"/>
      <c r="F160" s="36"/>
      <c r="G160" s="36"/>
      <c r="H160" s="36"/>
      <c r="I160" s="36"/>
      <c r="J160" s="36"/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  <c r="AA160" s="36"/>
      <c r="AB160" s="36"/>
      <c r="AC160" s="36"/>
    </row>
    <row r="161" s="15" customFormat="1" spans="1:29">
      <c r="A161" s="36"/>
      <c r="B161" s="36"/>
      <c r="C161" s="36"/>
      <c r="D161" s="36"/>
      <c r="E161" s="36"/>
      <c r="F161" s="36"/>
      <c r="G161" s="36"/>
      <c r="H161" s="36"/>
      <c r="I161" s="36"/>
      <c r="J161" s="36"/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  <c r="AA161" s="36"/>
      <c r="AB161" s="36"/>
      <c r="AC161" s="36"/>
    </row>
    <row r="162" s="15" customFormat="1" spans="1:29">
      <c r="A162" s="36"/>
      <c r="B162" s="36"/>
      <c r="C162" s="36"/>
      <c r="D162" s="36"/>
      <c r="E162" s="36"/>
      <c r="F162" s="36"/>
      <c r="G162" s="36"/>
      <c r="H162" s="36"/>
      <c r="I162" s="36"/>
      <c r="J162" s="36"/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  <c r="AA162" s="36"/>
      <c r="AB162" s="36"/>
      <c r="AC162" s="36"/>
    </row>
    <row r="163" s="15" customFormat="1" spans="1:29">
      <c r="A163" s="36"/>
      <c r="B163" s="36"/>
      <c r="C163" s="36"/>
      <c r="D163" s="36"/>
      <c r="E163" s="36"/>
      <c r="F163" s="36"/>
      <c r="G163" s="36"/>
      <c r="H163" s="36"/>
      <c r="I163" s="36"/>
      <c r="J163" s="36"/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  <c r="AA163" s="36"/>
      <c r="AB163" s="36"/>
      <c r="AC163" s="36"/>
    </row>
    <row r="164" s="15" customFormat="1" spans="1:29">
      <c r="A164" s="36"/>
      <c r="B164" s="36"/>
      <c r="C164" s="36"/>
      <c r="D164" s="36"/>
      <c r="E164" s="36"/>
      <c r="F164" s="36"/>
      <c r="G164" s="36"/>
      <c r="H164" s="36"/>
      <c r="I164" s="36"/>
      <c r="J164" s="3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  <c r="AA164" s="36"/>
      <c r="AB164" s="36"/>
      <c r="AC164" s="36"/>
    </row>
    <row r="165" s="15" customFormat="1" spans="1:29">
      <c r="A165" s="36"/>
      <c r="B165" s="36"/>
      <c r="C165" s="36"/>
      <c r="D165" s="36"/>
      <c r="E165" s="36"/>
      <c r="F165" s="36"/>
      <c r="G165" s="36"/>
      <c r="H165" s="36"/>
      <c r="I165" s="36"/>
      <c r="J165" s="3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  <c r="AA165" s="36"/>
      <c r="AB165" s="36"/>
      <c r="AC165" s="36"/>
    </row>
    <row r="166" s="15" customFormat="1" spans="1:29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  <c r="AA166" s="36"/>
      <c r="AB166" s="36"/>
      <c r="AC166" s="36"/>
    </row>
    <row r="167" s="15" customFormat="1" spans="1:29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  <c r="AA167" s="36"/>
      <c r="AB167" s="36"/>
      <c r="AC167" s="36"/>
    </row>
    <row r="168" s="15" customFormat="1" spans="1:29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  <c r="AA168" s="36"/>
      <c r="AB168" s="36"/>
      <c r="AC168" s="36"/>
    </row>
    <row r="169" s="15" customFormat="1" spans="1:29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  <c r="AA169" s="36"/>
      <c r="AB169" s="36"/>
      <c r="AC169" s="36"/>
    </row>
    <row r="170" s="15" customFormat="1" spans="1:29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  <c r="AA170" s="36"/>
      <c r="AB170" s="36"/>
      <c r="AC170" s="36"/>
    </row>
    <row r="171" s="15" customFormat="1" spans="1:29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  <c r="AA171" s="36"/>
      <c r="AB171" s="36"/>
      <c r="AC171" s="36"/>
    </row>
    <row r="172" s="15" customFormat="1" spans="1:29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  <c r="AA172" s="36"/>
      <c r="AB172" s="36"/>
      <c r="AC172" s="36"/>
    </row>
    <row r="173" s="15" customFormat="1" spans="1:29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  <c r="AA173" s="36"/>
      <c r="AB173" s="36"/>
      <c r="AC173" s="36"/>
    </row>
    <row r="174" s="15" customFormat="1" spans="1:29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  <c r="AA174" s="36"/>
      <c r="AB174" s="36"/>
      <c r="AC174" s="36"/>
    </row>
    <row r="175" s="15" customFormat="1" spans="1:29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  <c r="AA175" s="36"/>
      <c r="AB175" s="36"/>
      <c r="AC175" s="36"/>
    </row>
    <row r="176" s="15" customFormat="1" spans="1:29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  <c r="AA176" s="36"/>
      <c r="AB176" s="36"/>
      <c r="AC176" s="36"/>
    </row>
    <row r="177" s="15" customFormat="1" spans="1:29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  <c r="AA177" s="36"/>
      <c r="AB177" s="36"/>
      <c r="AC177" s="36"/>
    </row>
    <row r="178" s="15" customFormat="1" spans="1:29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  <c r="AA178" s="36"/>
      <c r="AB178" s="36"/>
      <c r="AC178" s="36"/>
    </row>
    <row r="179" s="15" customFormat="1" spans="1:29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  <c r="AA179" s="36"/>
      <c r="AB179" s="36"/>
      <c r="AC179" s="36"/>
    </row>
    <row r="180" s="15" customFormat="1" spans="1:29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  <c r="AA180" s="36"/>
      <c r="AB180" s="36"/>
      <c r="AC180" s="36"/>
    </row>
    <row r="181" s="15" customFormat="1" spans="1:29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  <c r="AA181" s="36"/>
      <c r="AB181" s="36"/>
      <c r="AC181" s="36"/>
    </row>
    <row r="182" s="15" customFormat="1" spans="1:29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  <c r="AA182" s="36"/>
      <c r="AB182" s="36"/>
      <c r="AC182" s="36"/>
    </row>
    <row r="183" s="15" customFormat="1" spans="1:29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  <c r="AA183" s="36"/>
      <c r="AB183" s="36"/>
      <c r="AC183" s="36"/>
    </row>
    <row r="184" s="15" customFormat="1" spans="1:29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  <c r="AA184" s="36"/>
      <c r="AB184" s="36"/>
      <c r="AC184" s="36"/>
    </row>
    <row r="185" s="15" customFormat="1" spans="1:29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  <c r="AA185" s="36"/>
      <c r="AB185" s="36"/>
      <c r="AC185" s="36"/>
    </row>
    <row r="186" s="15" customFormat="1" spans="1:29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  <c r="AA186" s="36"/>
      <c r="AB186" s="36"/>
      <c r="AC186" s="36"/>
    </row>
    <row r="187" s="15" customFormat="1" spans="1:29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  <c r="AA187" s="36"/>
      <c r="AB187" s="36"/>
      <c r="AC187" s="36"/>
    </row>
    <row r="188" s="15" customFormat="1" spans="1:29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  <c r="AA188" s="36"/>
      <c r="AB188" s="36"/>
      <c r="AC188" s="36"/>
    </row>
    <row r="189" s="15" customFormat="1" spans="1:29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  <c r="AA189" s="36"/>
      <c r="AB189" s="36"/>
      <c r="AC189" s="36"/>
    </row>
    <row r="190" s="15" customFormat="1" spans="1:29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  <c r="AA190" s="36"/>
      <c r="AB190" s="36"/>
      <c r="AC190" s="36"/>
    </row>
    <row r="191" s="15" customFormat="1" spans="1:29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  <c r="AA191" s="36"/>
      <c r="AB191" s="36"/>
      <c r="AC191" s="36"/>
    </row>
    <row r="192" s="15" customFormat="1" spans="1:29">
      <c r="A192" s="36"/>
      <c r="B192" s="36"/>
      <c r="C192" s="36"/>
      <c r="D192" s="36"/>
      <c r="E192" s="36"/>
      <c r="F192" s="36"/>
      <c r="G192" s="36"/>
      <c r="H192" s="36"/>
      <c r="I192" s="36"/>
      <c r="J192" s="3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  <c r="AA192" s="36"/>
      <c r="AB192" s="36"/>
      <c r="AC192" s="36"/>
    </row>
    <row r="193" s="15" customFormat="1" spans="1:29">
      <c r="A193" s="36"/>
      <c r="B193" s="36"/>
      <c r="C193" s="36"/>
      <c r="D193" s="36"/>
      <c r="E193" s="36"/>
      <c r="F193" s="36"/>
      <c r="G193" s="36"/>
      <c r="H193" s="36"/>
      <c r="I193" s="36"/>
      <c r="J193" s="3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  <c r="AA193" s="36"/>
      <c r="AB193" s="36"/>
      <c r="AC193" s="36"/>
    </row>
    <row r="194" s="15" customFormat="1" spans="1:29">
      <c r="A194" s="36"/>
      <c r="B194" s="36"/>
      <c r="C194" s="36"/>
      <c r="D194" s="36"/>
      <c r="E194" s="36"/>
      <c r="F194" s="36"/>
      <c r="G194" s="36"/>
      <c r="H194" s="36"/>
      <c r="I194" s="36"/>
      <c r="J194" s="3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  <c r="AA194" s="36"/>
      <c r="AB194" s="36"/>
      <c r="AC194" s="36"/>
    </row>
    <row r="195" s="15" customFormat="1" spans="1:29">
      <c r="A195" s="36"/>
      <c r="B195" s="36"/>
      <c r="C195" s="36"/>
      <c r="D195" s="36"/>
      <c r="E195" s="36"/>
      <c r="F195" s="36"/>
      <c r="G195" s="36"/>
      <c r="H195" s="36"/>
      <c r="I195" s="36"/>
      <c r="J195" s="36"/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  <c r="AA195" s="36"/>
      <c r="AB195" s="36"/>
      <c r="AC195" s="36"/>
    </row>
    <row r="196" s="15" customFormat="1" spans="1:29">
      <c r="A196" s="36"/>
      <c r="B196" s="36"/>
      <c r="C196" s="36"/>
      <c r="D196" s="36"/>
      <c r="E196" s="36"/>
      <c r="F196" s="36"/>
      <c r="G196" s="36"/>
      <c r="H196" s="36"/>
      <c r="I196" s="36"/>
      <c r="J196" s="3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  <c r="AA196" s="36"/>
      <c r="AB196" s="36"/>
      <c r="AC196" s="36"/>
    </row>
    <row r="197" s="15" customFormat="1" spans="1:29">
      <c r="A197" s="36"/>
      <c r="B197" s="36"/>
      <c r="C197" s="36"/>
      <c r="D197" s="36"/>
      <c r="E197" s="36"/>
      <c r="F197" s="36"/>
      <c r="G197" s="36"/>
      <c r="H197" s="36"/>
      <c r="I197" s="36"/>
      <c r="J197" s="3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  <c r="AA197" s="36"/>
      <c r="AB197" s="36"/>
      <c r="AC197" s="36"/>
    </row>
    <row r="198" s="15" customFormat="1" spans="1:29">
      <c r="A198" s="36"/>
      <c r="B198" s="36"/>
      <c r="C198" s="36"/>
      <c r="D198" s="36"/>
      <c r="E198" s="36"/>
      <c r="F198" s="36"/>
      <c r="G198" s="36"/>
      <c r="H198" s="36"/>
      <c r="I198" s="36"/>
      <c r="J198" s="3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  <c r="AA198" s="36"/>
      <c r="AB198" s="36"/>
      <c r="AC198" s="36"/>
    </row>
    <row r="199" s="15" customFormat="1" spans="1:29">
      <c r="A199" s="36"/>
      <c r="B199" s="36"/>
      <c r="C199" s="36"/>
      <c r="D199" s="36"/>
      <c r="E199" s="36"/>
      <c r="F199" s="36"/>
      <c r="G199" s="36"/>
      <c r="H199" s="36"/>
      <c r="I199" s="36"/>
      <c r="J199" s="3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  <c r="AA199" s="36"/>
      <c r="AB199" s="36"/>
      <c r="AC199" s="36"/>
    </row>
    <row r="200" s="15" customFormat="1" spans="1:29">
      <c r="A200" s="36"/>
      <c r="B200" s="36"/>
      <c r="C200" s="36"/>
      <c r="D200" s="36"/>
      <c r="E200" s="36"/>
      <c r="F200" s="36"/>
      <c r="G200" s="36"/>
      <c r="H200" s="36"/>
      <c r="I200" s="36"/>
      <c r="J200" s="3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  <c r="AA200" s="36"/>
      <c r="AB200" s="36"/>
      <c r="AC200" s="36"/>
    </row>
    <row r="201" s="15" customFormat="1" spans="1:29">
      <c r="A201" s="36"/>
      <c r="B201" s="36"/>
      <c r="C201" s="36"/>
      <c r="D201" s="36"/>
      <c r="E201" s="36"/>
      <c r="F201" s="36"/>
      <c r="G201" s="36"/>
      <c r="H201" s="36"/>
      <c r="I201" s="36"/>
      <c r="J201" s="3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  <c r="AA201" s="36"/>
      <c r="AB201" s="36"/>
      <c r="AC201" s="36"/>
    </row>
    <row r="202" s="15" customFormat="1" spans="1:29">
      <c r="A202" s="36"/>
      <c r="B202" s="36"/>
      <c r="C202" s="36"/>
      <c r="D202" s="36"/>
      <c r="E202" s="36"/>
      <c r="F202" s="36"/>
      <c r="G202" s="36"/>
      <c r="H202" s="36"/>
      <c r="I202" s="36"/>
      <c r="J202" s="3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  <c r="AA202" s="36"/>
      <c r="AB202" s="36"/>
      <c r="AC202" s="36"/>
    </row>
    <row r="203" s="15" customFormat="1" spans="1:29">
      <c r="A203" s="36"/>
      <c r="B203" s="36"/>
      <c r="C203" s="36"/>
      <c r="D203" s="36"/>
      <c r="E203" s="36"/>
      <c r="F203" s="36"/>
      <c r="G203" s="36"/>
      <c r="H203" s="36"/>
      <c r="I203" s="36"/>
      <c r="J203" s="3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  <c r="AA203" s="36"/>
      <c r="AB203" s="36"/>
      <c r="AC203" s="36"/>
    </row>
    <row r="204" s="15" customFormat="1" spans="1:29">
      <c r="A204" s="36"/>
      <c r="B204" s="36"/>
      <c r="C204" s="36"/>
      <c r="D204" s="36"/>
      <c r="E204" s="36"/>
      <c r="F204" s="36"/>
      <c r="G204" s="36"/>
      <c r="H204" s="36"/>
      <c r="I204" s="36"/>
      <c r="J204" s="3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  <c r="AA204" s="36"/>
      <c r="AB204" s="36"/>
      <c r="AC204" s="36"/>
    </row>
  </sheetData>
  <mergeCells count="63">
    <mergeCell ref="A2:AA2"/>
    <mergeCell ref="D3:AA3"/>
    <mergeCell ref="D4:I4"/>
    <mergeCell ref="A6:C6"/>
    <mergeCell ref="A14:C14"/>
    <mergeCell ref="A26:C26"/>
    <mergeCell ref="A31:C31"/>
    <mergeCell ref="A36:C36"/>
    <mergeCell ref="A38:C38"/>
    <mergeCell ref="A47:C47"/>
    <mergeCell ref="A51:C51"/>
    <mergeCell ref="A54:C54"/>
    <mergeCell ref="E55:H55"/>
    <mergeCell ref="A3:A5"/>
    <mergeCell ref="A7:A13"/>
    <mergeCell ref="A15:A25"/>
    <mergeCell ref="A27:A30"/>
    <mergeCell ref="A32:A35"/>
    <mergeCell ref="A39:A46"/>
    <mergeCell ref="A52:A53"/>
    <mergeCell ref="B3:B5"/>
    <mergeCell ref="B8:B9"/>
    <mergeCell ref="B11:B12"/>
    <mergeCell ref="B15:B18"/>
    <mergeCell ref="B20:B23"/>
    <mergeCell ref="B39:B40"/>
    <mergeCell ref="B41:B42"/>
    <mergeCell ref="B44:B46"/>
    <mergeCell ref="C3:C5"/>
    <mergeCell ref="J4:J5"/>
    <mergeCell ref="K4:K5"/>
    <mergeCell ref="L4:L5"/>
    <mergeCell ref="M4:M5"/>
    <mergeCell ref="N4:N5"/>
    <mergeCell ref="O4:O5"/>
    <mergeCell ref="P4:P5"/>
    <mergeCell ref="Q4:Q5"/>
    <mergeCell ref="R4:R5"/>
    <mergeCell ref="S4:S5"/>
    <mergeCell ref="T4:T5"/>
    <mergeCell ref="U4:U5"/>
    <mergeCell ref="V4:V5"/>
    <mergeCell ref="W4:W5"/>
    <mergeCell ref="X4:X5"/>
    <mergeCell ref="Y4:Y5"/>
    <mergeCell ref="Z4:Z5"/>
    <mergeCell ref="AA4:AA5"/>
    <mergeCell ref="AB3:AB5"/>
    <mergeCell ref="AB7:AB14"/>
    <mergeCell ref="AB15:AB26"/>
    <mergeCell ref="AB27:AB31"/>
    <mergeCell ref="AB32:AB36"/>
    <mergeCell ref="AB37:AB47"/>
    <mergeCell ref="AB48:AB51"/>
    <mergeCell ref="AB52:AB54"/>
    <mergeCell ref="AC3:AC5"/>
    <mergeCell ref="AC7:AC14"/>
    <mergeCell ref="AC15:AC26"/>
    <mergeCell ref="AC27:AC31"/>
    <mergeCell ref="AC32:AC36"/>
    <mergeCell ref="AC37:AC47"/>
    <mergeCell ref="AC48:AC51"/>
    <mergeCell ref="AC52:AC54"/>
  </mergeCells>
  <pageMargins left="0.354166666666667" right="0.196527777777778" top="0.629861111111111" bottom="0.393055555555556" header="0.275" footer="0.118055555555556"/>
  <pageSetup paperSize="8" scale="80" fitToHeight="0" orientation="landscape" horizontalDpi="600"/>
  <headerFooter/>
  <rowBreaks count="2" manualBreakCount="2">
    <brk id="37" max="16383" man="1"/>
    <brk id="55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71"/>
  <sheetViews>
    <sheetView topLeftCell="A22" workbookViewId="0">
      <selection activeCell="G51" sqref="G51"/>
    </sheetView>
  </sheetViews>
  <sheetFormatPr defaultColWidth="9" defaultRowHeight="13.5" outlineLevelCol="6"/>
  <cols>
    <col min="1" max="6" width="9" style="1"/>
    <col min="7" max="7" width="23.1333333333333" style="1" customWidth="1"/>
    <col min="8" max="16384" width="9" style="1"/>
  </cols>
  <sheetData>
    <row r="1" ht="27" spans="1:7">
      <c r="A1" s="3"/>
      <c r="B1" s="4" t="s">
        <v>159</v>
      </c>
      <c r="C1" s="4"/>
      <c r="D1" s="4"/>
      <c r="E1" s="4"/>
      <c r="F1" s="4"/>
      <c r="G1" s="4"/>
    </row>
    <row r="2" ht="40.5" customHeight="1" spans="1:7">
      <c r="A2" s="5" t="s">
        <v>160</v>
      </c>
      <c r="B2" s="5" t="s">
        <v>4</v>
      </c>
      <c r="C2" s="5" t="s">
        <v>161</v>
      </c>
      <c r="D2" s="5" t="s">
        <v>162</v>
      </c>
      <c r="E2" s="5" t="s">
        <v>163</v>
      </c>
      <c r="F2" s="5" t="s">
        <v>164</v>
      </c>
      <c r="G2" s="5" t="s">
        <v>11</v>
      </c>
    </row>
    <row r="3" spans="1:7">
      <c r="A3" s="6"/>
      <c r="B3" s="6" t="s">
        <v>165</v>
      </c>
      <c r="C3" s="6" t="s">
        <v>166</v>
      </c>
      <c r="D3" s="6">
        <v>1</v>
      </c>
      <c r="E3" s="6">
        <v>1</v>
      </c>
      <c r="F3" s="6">
        <v>72.96</v>
      </c>
      <c r="G3" s="6"/>
    </row>
    <row r="4" spans="1:7">
      <c r="A4" s="6"/>
      <c r="B4" s="6"/>
      <c r="C4" s="6"/>
      <c r="D4" s="6">
        <v>2</v>
      </c>
      <c r="E4" s="6">
        <v>2</v>
      </c>
      <c r="F4" s="6">
        <v>162.28</v>
      </c>
      <c r="G4" s="6"/>
    </row>
    <row r="5" spans="1:7">
      <c r="A5" s="6"/>
      <c r="B5" s="6"/>
      <c r="C5" s="6"/>
      <c r="D5" s="6">
        <v>3</v>
      </c>
      <c r="E5" s="6"/>
      <c r="F5" s="6"/>
      <c r="G5" s="6"/>
    </row>
    <row r="6" spans="1:7">
      <c r="A6" s="6"/>
      <c r="B6" s="6"/>
      <c r="C6" s="6"/>
      <c r="D6" s="6">
        <v>4</v>
      </c>
      <c r="E6" s="6">
        <v>3</v>
      </c>
      <c r="F6" s="6">
        <v>82.8</v>
      </c>
      <c r="G6" s="6"/>
    </row>
    <row r="7" spans="1:7">
      <c r="A7" s="6"/>
      <c r="B7" s="6"/>
      <c r="C7" s="6"/>
      <c r="D7" s="6"/>
      <c r="E7" s="6">
        <v>5</v>
      </c>
      <c r="F7" s="6">
        <v>32.02</v>
      </c>
      <c r="G7" s="6"/>
    </row>
    <row r="8" spans="1:7">
      <c r="A8" s="6"/>
      <c r="B8" s="6"/>
      <c r="C8" s="6"/>
      <c r="D8" s="6">
        <v>5</v>
      </c>
      <c r="E8" s="6">
        <v>6</v>
      </c>
      <c r="F8" s="6">
        <v>37.41</v>
      </c>
      <c r="G8" s="6" t="s">
        <v>167</v>
      </c>
    </row>
    <row r="9" spans="1:7">
      <c r="A9" s="6"/>
      <c r="B9" s="6"/>
      <c r="C9" s="6"/>
      <c r="D9" s="6">
        <v>6</v>
      </c>
      <c r="E9" s="6">
        <v>7</v>
      </c>
      <c r="F9" s="6">
        <v>146.28</v>
      </c>
      <c r="G9" s="6"/>
    </row>
    <row r="10" spans="1:7">
      <c r="A10" s="6"/>
      <c r="B10" s="6"/>
      <c r="C10" s="6"/>
      <c r="D10" s="6">
        <v>7</v>
      </c>
      <c r="E10" s="6"/>
      <c r="F10" s="6"/>
      <c r="G10" s="6"/>
    </row>
    <row r="11" spans="1:7">
      <c r="A11" s="6"/>
      <c r="B11" s="6"/>
      <c r="C11" s="6"/>
      <c r="D11" s="6">
        <v>8</v>
      </c>
      <c r="E11" s="6">
        <v>8</v>
      </c>
      <c r="F11" s="6">
        <v>37.5</v>
      </c>
      <c r="G11" s="6"/>
    </row>
    <row r="12" spans="1:7">
      <c r="A12" s="6"/>
      <c r="B12" s="6"/>
      <c r="C12" s="6"/>
      <c r="D12" s="6">
        <v>9</v>
      </c>
      <c r="E12" s="6">
        <v>9</v>
      </c>
      <c r="F12" s="6">
        <v>52.13</v>
      </c>
      <c r="G12" s="6"/>
    </row>
    <row r="13" spans="1:7">
      <c r="A13" s="6"/>
      <c r="B13" s="6"/>
      <c r="C13" s="6"/>
      <c r="D13" s="6">
        <v>10</v>
      </c>
      <c r="E13" s="6">
        <v>10</v>
      </c>
      <c r="F13" s="6">
        <v>58.25</v>
      </c>
      <c r="G13" s="6" t="s">
        <v>167</v>
      </c>
    </row>
    <row r="14" spans="1:7">
      <c r="A14" s="6"/>
      <c r="B14" s="6"/>
      <c r="C14" s="6"/>
      <c r="D14" s="6">
        <v>11</v>
      </c>
      <c r="E14" s="6">
        <v>4</v>
      </c>
      <c r="F14" s="6">
        <v>80.67</v>
      </c>
      <c r="G14" s="6"/>
    </row>
    <row r="15" s="1" customFormat="1" spans="1:7">
      <c r="A15" s="6"/>
      <c r="B15" s="6"/>
      <c r="C15" s="6" t="s">
        <v>43</v>
      </c>
      <c r="D15" s="6"/>
      <c r="E15" s="6"/>
      <c r="F15" s="6">
        <f>SUM(F3:F14)</f>
        <v>762.3</v>
      </c>
      <c r="G15" s="6"/>
    </row>
    <row r="16" spans="1:7">
      <c r="A16" s="6"/>
      <c r="B16" s="6"/>
      <c r="C16" s="6" t="s">
        <v>168</v>
      </c>
      <c r="D16" s="6">
        <v>1</v>
      </c>
      <c r="E16" s="6">
        <v>1</v>
      </c>
      <c r="F16" s="6">
        <v>30.32</v>
      </c>
      <c r="G16" s="6"/>
    </row>
    <row r="17" spans="1:7">
      <c r="A17" s="6"/>
      <c r="B17" s="6"/>
      <c r="C17" s="6"/>
      <c r="D17" s="6"/>
      <c r="E17" s="6">
        <v>2</v>
      </c>
      <c r="F17" s="6">
        <v>13.96</v>
      </c>
      <c r="G17" s="6"/>
    </row>
    <row r="18" spans="1:7">
      <c r="A18" s="6"/>
      <c r="B18" s="6"/>
      <c r="C18" s="6"/>
      <c r="D18" s="6"/>
      <c r="E18" s="6">
        <v>3</v>
      </c>
      <c r="F18" s="6">
        <v>68.5</v>
      </c>
      <c r="G18" s="6"/>
    </row>
    <row r="19" s="1" customFormat="1" spans="1:7">
      <c r="A19" s="6"/>
      <c r="B19" s="6"/>
      <c r="C19" s="6" t="s">
        <v>43</v>
      </c>
      <c r="D19" s="6"/>
      <c r="E19" s="6"/>
      <c r="F19" s="6">
        <f>SUM(F16:F18)</f>
        <v>112.78</v>
      </c>
      <c r="G19" s="6"/>
    </row>
    <row r="20" spans="1:7">
      <c r="A20" s="6"/>
      <c r="B20" s="6" t="s">
        <v>169</v>
      </c>
      <c r="C20" s="6" t="s">
        <v>170</v>
      </c>
      <c r="D20" s="6">
        <v>1</v>
      </c>
      <c r="E20" s="6">
        <v>1</v>
      </c>
      <c r="F20" s="6">
        <v>76.06</v>
      </c>
      <c r="G20" s="6"/>
    </row>
    <row r="21" spans="1:7">
      <c r="A21" s="6"/>
      <c r="B21" s="6"/>
      <c r="C21" s="6" t="s">
        <v>171</v>
      </c>
      <c r="D21" s="6">
        <v>1</v>
      </c>
      <c r="E21" s="6">
        <v>1</v>
      </c>
      <c r="F21" s="6">
        <v>50.65</v>
      </c>
      <c r="G21" s="6"/>
    </row>
    <row r="22" spans="1:7">
      <c r="A22" s="6"/>
      <c r="B22" s="6"/>
      <c r="C22" s="6"/>
      <c r="D22" s="6"/>
      <c r="E22" s="6">
        <v>2</v>
      </c>
      <c r="F22" s="6">
        <v>15</v>
      </c>
      <c r="G22" s="6"/>
    </row>
    <row r="23" s="1" customFormat="1" spans="1:7">
      <c r="A23" s="6"/>
      <c r="B23" s="6"/>
      <c r="C23" s="6" t="s">
        <v>43</v>
      </c>
      <c r="D23" s="6"/>
      <c r="E23" s="6"/>
      <c r="F23" s="6">
        <f>SUM(F20:F22)</f>
        <v>141.71</v>
      </c>
      <c r="G23" s="6"/>
    </row>
    <row r="24" spans="1:7">
      <c r="A24" s="6"/>
      <c r="B24" s="6" t="s">
        <v>172</v>
      </c>
      <c r="C24" s="6" t="s">
        <v>173</v>
      </c>
      <c r="D24" s="6">
        <v>1</v>
      </c>
      <c r="E24" s="6">
        <v>1</v>
      </c>
      <c r="F24" s="6">
        <v>70.5</v>
      </c>
      <c r="G24" s="6"/>
    </row>
    <row r="25" spans="1:7">
      <c r="A25" s="6"/>
      <c r="B25" s="6"/>
      <c r="C25" s="6"/>
      <c r="D25" s="6"/>
      <c r="E25" s="6">
        <v>2</v>
      </c>
      <c r="F25" s="6">
        <v>60.7</v>
      </c>
      <c r="G25" s="6" t="s">
        <v>174</v>
      </c>
    </row>
    <row r="26" s="1" customFormat="1" spans="1:7">
      <c r="A26" s="6"/>
      <c r="B26" s="6"/>
      <c r="C26" s="6" t="s">
        <v>43</v>
      </c>
      <c r="D26" s="6"/>
      <c r="E26" s="6"/>
      <c r="F26" s="6">
        <f>SUM(F24:F25)</f>
        <v>131.2</v>
      </c>
      <c r="G26" s="6"/>
    </row>
    <row r="27" spans="1:7">
      <c r="A27" s="6"/>
      <c r="B27" s="6" t="s">
        <v>175</v>
      </c>
      <c r="C27" s="7" t="s">
        <v>176</v>
      </c>
      <c r="D27" s="7"/>
      <c r="E27" s="7">
        <v>1</v>
      </c>
      <c r="F27" s="7">
        <v>89.82</v>
      </c>
      <c r="G27" s="7"/>
    </row>
    <row r="28" spans="1:7">
      <c r="A28" s="6"/>
      <c r="B28" s="6"/>
      <c r="C28" s="7"/>
      <c r="D28" s="7"/>
      <c r="E28" s="7">
        <v>2</v>
      </c>
      <c r="F28" s="7">
        <v>68.72</v>
      </c>
      <c r="G28" s="7"/>
    </row>
    <row r="29" spans="1:7">
      <c r="A29" s="6"/>
      <c r="B29" s="6"/>
      <c r="C29" s="7"/>
      <c r="D29" s="7"/>
      <c r="E29" s="7">
        <v>3</v>
      </c>
      <c r="F29" s="7">
        <v>8.98</v>
      </c>
      <c r="G29" s="7"/>
    </row>
    <row r="30" spans="1:7">
      <c r="A30" s="6"/>
      <c r="B30" s="6"/>
      <c r="C30" s="7"/>
      <c r="D30" s="7"/>
      <c r="E30" s="7">
        <v>4</v>
      </c>
      <c r="F30" s="7">
        <v>36.4</v>
      </c>
      <c r="G30" s="7"/>
    </row>
    <row r="31" spans="1:7">
      <c r="A31" s="6"/>
      <c r="B31" s="6"/>
      <c r="C31" s="7"/>
      <c r="D31" s="7"/>
      <c r="E31" s="7">
        <v>5</v>
      </c>
      <c r="F31" s="7">
        <v>68.21</v>
      </c>
      <c r="G31" s="7"/>
    </row>
    <row r="32" s="1" customFormat="1" spans="1:7">
      <c r="A32" s="6"/>
      <c r="B32" s="6"/>
      <c r="C32" s="6" t="s">
        <v>43</v>
      </c>
      <c r="D32" s="6"/>
      <c r="E32" s="6"/>
      <c r="F32" s="6">
        <f>SUM(F27:F31)</f>
        <v>272.13</v>
      </c>
      <c r="G32" s="6"/>
    </row>
    <row r="33" spans="1:7">
      <c r="A33" s="6"/>
      <c r="B33" s="6"/>
      <c r="C33" s="6" t="s">
        <v>177</v>
      </c>
      <c r="D33" s="7">
        <v>1</v>
      </c>
      <c r="E33" s="7">
        <v>1</v>
      </c>
      <c r="F33" s="7">
        <v>86.94</v>
      </c>
      <c r="G33" s="6"/>
    </row>
    <row r="34" spans="1:7">
      <c r="A34" s="6"/>
      <c r="B34" s="6"/>
      <c r="C34" s="6"/>
      <c r="D34" s="6">
        <v>2</v>
      </c>
      <c r="E34" s="6">
        <v>2</v>
      </c>
      <c r="F34" s="6">
        <v>91.64</v>
      </c>
      <c r="G34" s="6"/>
    </row>
    <row r="35" spans="1:7">
      <c r="A35" s="6"/>
      <c r="B35" s="6"/>
      <c r="C35" s="6"/>
      <c r="D35" s="7">
        <v>3</v>
      </c>
      <c r="E35" s="7">
        <v>3</v>
      </c>
      <c r="F35" s="7">
        <v>21.3</v>
      </c>
      <c r="G35" s="6"/>
    </row>
    <row r="36" spans="1:7">
      <c r="A36" s="6"/>
      <c r="B36" s="6"/>
      <c r="C36" s="6"/>
      <c r="D36" s="7"/>
      <c r="E36" s="7">
        <v>4</v>
      </c>
      <c r="F36" s="7">
        <v>7.85</v>
      </c>
      <c r="G36" s="6"/>
    </row>
    <row r="37" spans="1:7">
      <c r="A37" s="6"/>
      <c r="B37" s="6"/>
      <c r="C37" s="6"/>
      <c r="D37" s="7">
        <v>4</v>
      </c>
      <c r="E37" s="7">
        <v>7</v>
      </c>
      <c r="F37" s="7">
        <v>16.11</v>
      </c>
      <c r="G37" s="6"/>
    </row>
    <row r="38" spans="1:7">
      <c r="A38" s="6"/>
      <c r="B38" s="6"/>
      <c r="C38" s="6"/>
      <c r="D38" s="7"/>
      <c r="E38" s="7">
        <v>8</v>
      </c>
      <c r="F38" s="7">
        <v>1.6</v>
      </c>
      <c r="G38" s="6"/>
    </row>
    <row r="39" spans="1:7">
      <c r="A39" s="6"/>
      <c r="B39" s="6"/>
      <c r="C39" s="6"/>
      <c r="D39" s="8">
        <v>5</v>
      </c>
      <c r="E39" s="7">
        <v>5</v>
      </c>
      <c r="F39" s="7">
        <v>39.6</v>
      </c>
      <c r="G39" s="6"/>
    </row>
    <row r="40" spans="1:7">
      <c r="A40" s="6"/>
      <c r="B40" s="6"/>
      <c r="C40" s="6"/>
      <c r="D40" s="9"/>
      <c r="E40" s="7">
        <v>6</v>
      </c>
      <c r="F40" s="7">
        <v>38.91</v>
      </c>
      <c r="G40" s="6"/>
    </row>
    <row r="41" s="1" customFormat="1" spans="1:7">
      <c r="A41" s="6"/>
      <c r="B41" s="6"/>
      <c r="C41" s="6" t="s">
        <v>43</v>
      </c>
      <c r="D41" s="6"/>
      <c r="E41" s="6"/>
      <c r="F41" s="6">
        <f>SUM(F33:F40)</f>
        <v>303.95</v>
      </c>
      <c r="G41" s="6"/>
    </row>
    <row r="42" spans="1:7">
      <c r="A42" s="6"/>
      <c r="B42" s="6"/>
      <c r="C42" s="10" t="s">
        <v>178</v>
      </c>
      <c r="D42" s="10">
        <v>1</v>
      </c>
      <c r="E42" s="10">
        <v>1</v>
      </c>
      <c r="F42" s="10">
        <v>48.02</v>
      </c>
      <c r="G42" s="10"/>
    </row>
    <row r="43" s="1" customFormat="1" spans="1:7">
      <c r="A43" s="6"/>
      <c r="B43" s="6"/>
      <c r="C43" s="6" t="s">
        <v>43</v>
      </c>
      <c r="D43" s="6"/>
      <c r="E43" s="6"/>
      <c r="F43" s="6">
        <v>48.02</v>
      </c>
      <c r="G43" s="6"/>
    </row>
    <row r="44" spans="1:7">
      <c r="A44" s="6"/>
      <c r="B44" s="6"/>
      <c r="C44" s="7" t="s">
        <v>179</v>
      </c>
      <c r="D44" s="7">
        <v>1</v>
      </c>
      <c r="E44" s="7">
        <v>1</v>
      </c>
      <c r="F44" s="7">
        <v>104.55</v>
      </c>
      <c r="G44" s="7"/>
    </row>
    <row r="45" s="1" customFormat="1" spans="1:7">
      <c r="A45" s="6"/>
      <c r="B45" s="6"/>
      <c r="C45" s="6" t="s">
        <v>43</v>
      </c>
      <c r="D45" s="6"/>
      <c r="E45" s="6"/>
      <c r="F45" s="6">
        <v>104.55</v>
      </c>
      <c r="G45" s="6"/>
    </row>
    <row r="46" spans="1:7">
      <c r="A46" s="6"/>
      <c r="B46" s="6" t="s">
        <v>180</v>
      </c>
      <c r="C46" s="6" t="s">
        <v>181</v>
      </c>
      <c r="D46" s="11">
        <v>1</v>
      </c>
      <c r="E46" s="6">
        <v>1</v>
      </c>
      <c r="F46" s="6">
        <v>26.46</v>
      </c>
      <c r="G46" s="6"/>
    </row>
    <row r="47" spans="1:7">
      <c r="A47" s="6"/>
      <c r="B47" s="6"/>
      <c r="C47" s="6"/>
      <c r="D47" s="12"/>
      <c r="E47" s="6">
        <v>2</v>
      </c>
      <c r="F47" s="6">
        <v>22.1</v>
      </c>
      <c r="G47" s="6"/>
    </row>
    <row r="48" spans="1:7">
      <c r="A48" s="6"/>
      <c r="B48" s="6"/>
      <c r="C48" s="6"/>
      <c r="D48" s="12"/>
      <c r="E48" s="6">
        <v>3</v>
      </c>
      <c r="F48" s="6">
        <v>65.7</v>
      </c>
      <c r="G48" s="6"/>
    </row>
    <row r="49" spans="1:7">
      <c r="A49" s="6"/>
      <c r="B49" s="6"/>
      <c r="C49" s="6"/>
      <c r="D49" s="12"/>
      <c r="E49" s="6">
        <v>4</v>
      </c>
      <c r="F49" s="6">
        <v>22.14</v>
      </c>
      <c r="G49" s="6"/>
    </row>
    <row r="50" spans="1:7">
      <c r="A50" s="6"/>
      <c r="B50" s="6"/>
      <c r="C50" s="6"/>
      <c r="D50" s="13"/>
      <c r="E50" s="6">
        <v>5</v>
      </c>
      <c r="F50" s="6">
        <v>22.97</v>
      </c>
      <c r="G50" s="6" t="s">
        <v>182</v>
      </c>
    </row>
    <row r="51" spans="1:7">
      <c r="A51" s="6"/>
      <c r="B51" s="6"/>
      <c r="C51" s="6"/>
      <c r="D51" s="6">
        <v>2</v>
      </c>
      <c r="E51" s="6">
        <v>6</v>
      </c>
      <c r="F51" s="6">
        <v>87.93</v>
      </c>
      <c r="G51" s="6"/>
    </row>
    <row r="52" spans="1:7">
      <c r="A52" s="6"/>
      <c r="B52" s="6"/>
      <c r="C52" s="6"/>
      <c r="D52" s="6"/>
      <c r="E52" s="6">
        <v>7</v>
      </c>
      <c r="F52" s="6">
        <v>41.54</v>
      </c>
      <c r="G52" s="6"/>
    </row>
    <row r="53" spans="1:7">
      <c r="A53" s="6"/>
      <c r="B53" s="6"/>
      <c r="C53" s="6"/>
      <c r="D53" s="6">
        <v>3</v>
      </c>
      <c r="E53" s="6">
        <v>8</v>
      </c>
      <c r="F53" s="6">
        <v>28.5</v>
      </c>
      <c r="G53" s="11" t="s">
        <v>183</v>
      </c>
    </row>
    <row r="54" spans="1:7">
      <c r="A54" s="6"/>
      <c r="B54" s="6"/>
      <c r="C54" s="6"/>
      <c r="D54" s="6"/>
      <c r="E54" s="6">
        <v>9</v>
      </c>
      <c r="F54" s="6">
        <v>14.58</v>
      </c>
      <c r="G54" s="12"/>
    </row>
    <row r="55" spans="1:7">
      <c r="A55" s="6"/>
      <c r="B55" s="6"/>
      <c r="C55" s="6"/>
      <c r="D55" s="6"/>
      <c r="E55" s="6">
        <v>10</v>
      </c>
      <c r="F55" s="6">
        <v>14.47</v>
      </c>
      <c r="G55" s="13"/>
    </row>
    <row r="56" s="1" customFormat="1" spans="1:7">
      <c r="A56" s="6"/>
      <c r="B56" s="6"/>
      <c r="C56" s="6" t="s">
        <v>43</v>
      </c>
      <c r="D56" s="6"/>
      <c r="E56" s="6"/>
      <c r="F56" s="6">
        <f>SUM(F46:F55)</f>
        <v>346.39</v>
      </c>
      <c r="G56" s="6"/>
    </row>
    <row r="57" s="2" customFormat="1" spans="1:7">
      <c r="A57" s="14"/>
      <c r="B57" s="14" t="s">
        <v>184</v>
      </c>
      <c r="C57" s="14"/>
      <c r="D57" s="14"/>
      <c r="E57" s="14"/>
      <c r="F57" s="14">
        <f>F56+F45+F43+F41+F32+F26+F23+F19+F15</f>
        <v>2223.03</v>
      </c>
      <c r="G57" s="14"/>
    </row>
    <row r="59" ht="54" spans="1:7">
      <c r="A59" s="3"/>
      <c r="B59" s="4" t="s">
        <v>93</v>
      </c>
      <c r="C59" s="4"/>
      <c r="D59" s="4"/>
      <c r="E59" s="4"/>
      <c r="F59" s="4"/>
      <c r="G59" s="4"/>
    </row>
    <row r="60" spans="1:7">
      <c r="A60" s="5" t="s">
        <v>160</v>
      </c>
      <c r="B60" s="5" t="s">
        <v>4</v>
      </c>
      <c r="C60" s="5" t="s">
        <v>161</v>
      </c>
      <c r="D60" s="5" t="s">
        <v>185</v>
      </c>
      <c r="E60" s="5" t="s">
        <v>163</v>
      </c>
      <c r="F60" s="5" t="s">
        <v>164</v>
      </c>
      <c r="G60" s="5" t="s">
        <v>11</v>
      </c>
    </row>
    <row r="61" spans="1:7">
      <c r="A61" s="6"/>
      <c r="B61" s="6" t="s">
        <v>186</v>
      </c>
      <c r="C61" s="6" t="s">
        <v>186</v>
      </c>
      <c r="D61" s="6">
        <v>1</v>
      </c>
      <c r="E61" s="6">
        <v>1</v>
      </c>
      <c r="F61" s="6">
        <v>61.41</v>
      </c>
      <c r="G61" s="6"/>
    </row>
    <row r="62" spans="1:7">
      <c r="A62" s="6"/>
      <c r="B62" s="6"/>
      <c r="C62" s="6"/>
      <c r="D62" s="6"/>
      <c r="E62" s="6">
        <v>2</v>
      </c>
      <c r="F62" s="6">
        <v>9.35</v>
      </c>
      <c r="G62" s="6"/>
    </row>
    <row r="63" spans="1:7">
      <c r="A63" s="6"/>
      <c r="B63" s="6"/>
      <c r="C63" s="6"/>
      <c r="D63" s="6"/>
      <c r="E63" s="6">
        <v>3</v>
      </c>
      <c r="F63" s="6">
        <v>28.1</v>
      </c>
      <c r="G63" s="6"/>
    </row>
    <row r="64" spans="1:7">
      <c r="A64" s="6"/>
      <c r="B64" s="6"/>
      <c r="C64" s="6" t="s">
        <v>187</v>
      </c>
      <c r="D64" s="6">
        <v>1</v>
      </c>
      <c r="E64" s="6">
        <v>1</v>
      </c>
      <c r="F64" s="6">
        <v>190.12</v>
      </c>
      <c r="G64" s="6" t="s">
        <v>188</v>
      </c>
    </row>
    <row r="65" spans="1:7">
      <c r="A65" s="6"/>
      <c r="B65" s="11" t="s">
        <v>189</v>
      </c>
      <c r="C65" s="11" t="s">
        <v>190</v>
      </c>
      <c r="D65" s="11">
        <v>1</v>
      </c>
      <c r="E65" s="6">
        <v>1</v>
      </c>
      <c r="F65" s="6">
        <v>91.56</v>
      </c>
      <c r="G65" s="11" t="s">
        <v>191</v>
      </c>
    </row>
    <row r="66" spans="1:7">
      <c r="A66" s="6"/>
      <c r="B66" s="12"/>
      <c r="C66" s="12"/>
      <c r="D66" s="12"/>
      <c r="E66" s="6">
        <v>2</v>
      </c>
      <c r="F66" s="6">
        <v>70.71</v>
      </c>
      <c r="G66" s="12"/>
    </row>
    <row r="67" spans="1:7">
      <c r="A67" s="6"/>
      <c r="B67" s="13"/>
      <c r="C67" s="13"/>
      <c r="D67" s="13"/>
      <c r="E67" s="6">
        <v>3</v>
      </c>
      <c r="F67" s="6">
        <v>43.4</v>
      </c>
      <c r="G67" s="13"/>
    </row>
    <row r="68" spans="1:7">
      <c r="A68" s="6"/>
      <c r="B68" s="6" t="s">
        <v>192</v>
      </c>
      <c r="C68" s="6" t="s">
        <v>192</v>
      </c>
      <c r="D68" s="6">
        <v>1</v>
      </c>
      <c r="E68" s="6">
        <v>1</v>
      </c>
      <c r="F68" s="6">
        <v>68.75</v>
      </c>
      <c r="G68" s="6" t="s">
        <v>193</v>
      </c>
    </row>
    <row r="69" spans="1:7">
      <c r="A69" s="6"/>
      <c r="B69" s="6"/>
      <c r="C69" s="6"/>
      <c r="D69" s="6"/>
      <c r="E69" s="6">
        <v>2</v>
      </c>
      <c r="F69" s="6">
        <v>28.17</v>
      </c>
      <c r="G69" s="6"/>
    </row>
    <row r="70" spans="1:7">
      <c r="A70" s="6"/>
      <c r="B70" s="6" t="s">
        <v>194</v>
      </c>
      <c r="C70" s="6" t="s">
        <v>194</v>
      </c>
      <c r="D70" s="6"/>
      <c r="E70" s="6"/>
      <c r="F70" s="6">
        <v>306.49</v>
      </c>
      <c r="G70" s="6" t="s">
        <v>195</v>
      </c>
    </row>
    <row r="71" s="2" customFormat="1" spans="1:7">
      <c r="A71" s="14"/>
      <c r="B71" s="14" t="s">
        <v>37</v>
      </c>
      <c r="C71" s="14"/>
      <c r="D71" s="14"/>
      <c r="E71" s="14"/>
      <c r="F71" s="14">
        <f>SUM(F61:F70)</f>
        <v>898.06</v>
      </c>
      <c r="G71" s="14"/>
    </row>
  </sheetData>
  <mergeCells count="38">
    <mergeCell ref="B1:G1"/>
    <mergeCell ref="B3:B19"/>
    <mergeCell ref="B20:B23"/>
    <mergeCell ref="B24:B26"/>
    <mergeCell ref="B27:B45"/>
    <mergeCell ref="B46:B56"/>
    <mergeCell ref="B61:B64"/>
    <mergeCell ref="B65:B67"/>
    <mergeCell ref="B68:B69"/>
    <mergeCell ref="C3:C14"/>
    <mergeCell ref="C16:C18"/>
    <mergeCell ref="C21:C22"/>
    <mergeCell ref="C24:C25"/>
    <mergeCell ref="C27:C31"/>
    <mergeCell ref="C33:C40"/>
    <mergeCell ref="C46:C55"/>
    <mergeCell ref="C61:C63"/>
    <mergeCell ref="C65:C67"/>
    <mergeCell ref="C68:C69"/>
    <mergeCell ref="D6:D7"/>
    <mergeCell ref="D16:D18"/>
    <mergeCell ref="D21:D22"/>
    <mergeCell ref="D35:D36"/>
    <mergeCell ref="D37:D38"/>
    <mergeCell ref="D39:D40"/>
    <mergeCell ref="D46:D50"/>
    <mergeCell ref="D51:D52"/>
    <mergeCell ref="D53:D55"/>
    <mergeCell ref="D61:D63"/>
    <mergeCell ref="D65:D67"/>
    <mergeCell ref="D68:D69"/>
    <mergeCell ref="E4:E5"/>
    <mergeCell ref="E9:E10"/>
    <mergeCell ref="F4:F5"/>
    <mergeCell ref="F9:F10"/>
    <mergeCell ref="G53:G55"/>
    <mergeCell ref="G65:G67"/>
    <mergeCell ref="G68:G69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按标段划分</vt:lpstr>
      <vt:lpstr>按乡镇划分</vt:lpstr>
      <vt:lpstr>节灌原始统计数据4.2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来日可期.</cp:lastModifiedBy>
  <dcterms:created xsi:type="dcterms:W3CDTF">2015-06-06T10:19:00Z</dcterms:created>
  <cp:lastPrinted>2019-09-04T01:09:00Z</cp:lastPrinted>
  <dcterms:modified xsi:type="dcterms:W3CDTF">2023-11-16T02:41:17Z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2052-11.1.0.15319</vt:lpwstr>
  </property>
  <property fmtid="{D5CDD505-2E9C-101B-9397-08002B2CF9AE}" pid="3" name="ICV">
    <vt:lpwstr>8200C767BBC5450B91CC8CA47AF1DBA9</vt:lpwstr>
  </property>
</Properties>
</file>