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结算资金表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<sst xmlns="http://schemas.openxmlformats.org/spreadsheetml/2006/main" count="54" uniqueCount="54">
  <si>
    <t>附件2</t>
  </si>
  <si>
    <t>盐池县2023年巩固拓展脱贫攻坚成果同乡村振兴有效衔接—特色产业生产道路工程项目结算资金表
（债券资金1835万元、315.378986万元、县级资金760万元)</t>
  </si>
  <si>
    <t>项目标段</t>
  </si>
  <si>
    <t>公司名称</t>
  </si>
  <si>
    <t>中标价格</t>
  </si>
  <si>
    <t>审计结算价格</t>
  </si>
  <si>
    <t>第一次支付金额
（预付款30%）</t>
  </si>
  <si>
    <t>第二次支付金额
(进度款40%)</t>
  </si>
  <si>
    <t>第三次支付金额
(进度款15%)</t>
  </si>
  <si>
    <t>已支付金额</t>
  </si>
  <si>
    <t>结算
支付金额</t>
  </si>
  <si>
    <t>应交质保金
（3%）</t>
  </si>
  <si>
    <t>备注</t>
  </si>
  <si>
    <t>一</t>
  </si>
  <si>
    <t>盐池县融盐振兴建筑工程有限公司</t>
  </si>
  <si>
    <t>二</t>
  </si>
  <si>
    <t>宁夏鸿通建设工程有限公司</t>
  </si>
  <si>
    <t>三</t>
  </si>
  <si>
    <t>宁夏宁宏建筑工程有限公司</t>
  </si>
  <si>
    <t>四</t>
  </si>
  <si>
    <t>宁夏中康建设工程有限公司</t>
  </si>
  <si>
    <t>五</t>
  </si>
  <si>
    <t>宁夏国桢园林绿化建设工程有限公司</t>
  </si>
  <si>
    <t>六</t>
  </si>
  <si>
    <t>宁夏旭彤建设工程有限公司</t>
  </si>
  <si>
    <t>七</t>
  </si>
  <si>
    <t>宁夏奋兴建设工程有限公司</t>
  </si>
  <si>
    <t>八</t>
  </si>
  <si>
    <t>中禾北方建设集团有限公司</t>
  </si>
  <si>
    <t>九</t>
  </si>
  <si>
    <t>宁夏亿川建设有限公司</t>
  </si>
  <si>
    <t>十</t>
  </si>
  <si>
    <t>宁夏华立建设工程有限公司</t>
  </si>
  <si>
    <t>十一</t>
  </si>
  <si>
    <t>宁夏国基建设工程有限公司</t>
  </si>
  <si>
    <t>十二</t>
  </si>
  <si>
    <t>宁夏瑞丰达建设工程有限公司</t>
  </si>
  <si>
    <t>十三</t>
  </si>
  <si>
    <t>宁夏运达工程建设有限责任公司</t>
  </si>
  <si>
    <t>十四</t>
  </si>
  <si>
    <t>宁夏捷丰建设工程有限公司</t>
  </si>
  <si>
    <t>十五</t>
  </si>
  <si>
    <t>宁夏环筑建设有限公司</t>
  </si>
  <si>
    <t>十六</t>
  </si>
  <si>
    <t>宁夏易方达建设工程有限公司</t>
  </si>
  <si>
    <t>十七</t>
  </si>
  <si>
    <t>宁夏鹏吉特瑞建设有限公司</t>
  </si>
  <si>
    <t>十八</t>
  </si>
  <si>
    <t>宁夏鑫源建设工程有限公司</t>
  </si>
  <si>
    <t>十九</t>
  </si>
  <si>
    <t>宁夏佰瑞麒建设工程有限公司</t>
  </si>
  <si>
    <t>二十</t>
  </si>
  <si>
    <t>宁夏达源建设工程有限公司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</si>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</sst>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color indexed="8"/>
      <name val="黑体"/>
      <charset val="134"/>
    </font>
    <font>
      <b/>
      <sz val="28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仿宋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仿宋"/>
      <charset val="134"/>
    </font>
    <font>
      <b/>
      <sz val="14"/>
      <name val="仿宋"/>
      <charset val="134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C9" sqref="C9"/>
    </sheetView>
  </sheetViews>
  <sheetFormatPr defaultColWidth="9" defaultRowHeight="13.5"/>
  <cols>
    <col min="1" max="1" width="11.8666666666667" style="1" customWidth="1"/>
    <col min="2" max="2" width="43.4916666666667" style="1" customWidth="1"/>
    <col min="3" max="3" width="21.5833333333333" style="4" customWidth="1"/>
    <col min="4" max="4" width="22.9666666666667" style="1" customWidth="1"/>
    <col min="5" max="5" width="35.775" style="1" customWidth="1"/>
    <col min="6" max="6" width="23.5833333333333" style="4" customWidth="1"/>
    <col min="7" max="7" width="32.8083333333333" style="4" customWidth="1"/>
    <col min="8" max="8" width="22.8083333333333" style="4" customWidth="1"/>
    <col min="9" max="9" width="21.0666666666667" style="1" customWidth="1"/>
    <col min="10" max="10" width="20.15" style="1" customWidth="1"/>
    <col min="11" max="11" width="13.125" style="1" customWidth="1"/>
    <col min="12" max="16384" width="9" style="1"/>
  </cols>
  <sheetData>
    <row r="1" ht="18.75" spans="1:1">
      <c r="A1" s="5" t="s">
        <v>0</v>
      </c>
    </row>
    <row r="2" s="1" customFormat="1" ht="80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57.95" customHeight="1" spans="1:11">
      <c r="A3" s="7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0" t="s">
        <v>10</v>
      </c>
      <c r="J3" s="27" t="s">
        <v>11</v>
      </c>
      <c r="K3" s="28" t="s">
        <v>12</v>
      </c>
    </row>
    <row r="4" s="2" customFormat="1" ht="57.95" customHeight="1" spans="1:11">
      <c r="A4" s="7"/>
      <c r="B4" s="8"/>
      <c r="C4" s="13"/>
      <c r="D4" s="10"/>
      <c r="E4" s="11"/>
      <c r="F4" s="11"/>
      <c r="G4" s="11"/>
      <c r="H4" s="14"/>
      <c r="I4" s="10"/>
      <c r="J4" s="27"/>
      <c r="K4" s="29"/>
    </row>
    <row r="5" s="2" customFormat="1" ht="36" customHeight="1" spans="1:11">
      <c r="A5" s="15" t="s">
        <v>13</v>
      </c>
      <c r="B5" s="16" t="s">
        <v>14</v>
      </c>
      <c r="C5" s="17">
        <v>916339.23</v>
      </c>
      <c r="D5" s="18">
        <v>942311.91</v>
      </c>
      <c r="E5" s="19">
        <v>274900</v>
      </c>
      <c r="F5" s="19">
        <v>366535</v>
      </c>
      <c r="G5" s="20">
        <v>137450</v>
      </c>
      <c r="H5" s="20">
        <f>E5+F5+G5</f>
        <v>778885</v>
      </c>
      <c r="I5" s="20">
        <f>D5-H5</f>
        <v>163426.91</v>
      </c>
      <c r="J5" s="30">
        <f>ROUND(D5*3%,0)</f>
        <v>28269</v>
      </c>
      <c r="K5" s="31"/>
    </row>
    <row r="6" s="2" customFormat="1" ht="36" customHeight="1" spans="1:11">
      <c r="A6" s="15" t="s">
        <v>15</v>
      </c>
      <c r="B6" s="16" t="s">
        <v>16</v>
      </c>
      <c r="C6" s="17">
        <v>1438817.25</v>
      </c>
      <c r="D6" s="18">
        <v>1507393.64</v>
      </c>
      <c r="E6" s="19">
        <v>431645</v>
      </c>
      <c r="F6" s="19">
        <v>575527</v>
      </c>
      <c r="G6" s="20">
        <v>215822</v>
      </c>
      <c r="H6" s="20">
        <f>E6+F6+G6</f>
        <v>1222994</v>
      </c>
      <c r="I6" s="20">
        <f>D6-H6</f>
        <v>284399.64</v>
      </c>
      <c r="J6" s="30">
        <f>ROUND(D6*3%,0)</f>
        <v>45222</v>
      </c>
      <c r="K6" s="31"/>
    </row>
    <row r="7" s="2" customFormat="1" ht="36" customHeight="1" spans="1:11">
      <c r="A7" s="15" t="s">
        <v>17</v>
      </c>
      <c r="B7" s="16" t="s">
        <v>18</v>
      </c>
      <c r="C7" s="17">
        <v>1364718.18</v>
      </c>
      <c r="D7" s="18">
        <v>1381097.96</v>
      </c>
      <c r="E7" s="19">
        <v>409415</v>
      </c>
      <c r="F7" s="19">
        <v>545887</v>
      </c>
      <c r="G7" s="20">
        <v>204707</v>
      </c>
      <c r="H7" s="20">
        <f>E7+F7+G7</f>
        <v>1160009</v>
      </c>
      <c r="I7" s="20">
        <f>D7-H7</f>
        <v>221088.96</v>
      </c>
      <c r="J7" s="30">
        <f>ROUND(D7*3%,0)</f>
        <v>41433</v>
      </c>
      <c r="K7" s="31"/>
    </row>
    <row r="8" s="2" customFormat="1" ht="36" customHeight="1" spans="1:11">
      <c r="A8" s="15" t="s">
        <v>19</v>
      </c>
      <c r="B8" s="16" t="s">
        <v>20</v>
      </c>
      <c r="C8" s="17">
        <v>1215218.57</v>
      </c>
      <c r="D8" s="18">
        <v>1198899.07</v>
      </c>
      <c r="E8" s="19">
        <v>364565.57</v>
      </c>
      <c r="F8" s="19">
        <v>486087</v>
      </c>
      <c r="G8" s="20">
        <v>182283</v>
      </c>
      <c r="H8" s="20">
        <f>E8+F8+G8</f>
        <v>1032935.57</v>
      </c>
      <c r="I8" s="20">
        <f>D8-H8</f>
        <v>165963.5</v>
      </c>
      <c r="J8" s="30">
        <f>ROUND(D8*3%,0)</f>
        <v>35967</v>
      </c>
      <c r="K8" s="31"/>
    </row>
    <row r="9" s="2" customFormat="1" ht="36" customHeight="1" spans="1:11">
      <c r="A9" s="15" t="s">
        <v>21</v>
      </c>
      <c r="B9" s="21" t="s">
        <v>22</v>
      </c>
      <c r="C9" s="17">
        <v>1962376.54</v>
      </c>
      <c r="D9" s="18">
        <v>1956778.21</v>
      </c>
      <c r="E9" s="19">
        <v>588700</v>
      </c>
      <c r="F9" s="19">
        <v>784950</v>
      </c>
      <c r="G9" s="20">
        <v>294356</v>
      </c>
      <c r="H9" s="20">
        <f>E9+F9+G9</f>
        <v>1668006</v>
      </c>
      <c r="I9" s="20">
        <f>D9-H9</f>
        <v>288772.21</v>
      </c>
      <c r="J9" s="30">
        <f>ROUND(D9*3%,0)</f>
        <v>58703</v>
      </c>
      <c r="K9" s="31"/>
    </row>
    <row r="10" s="2" customFormat="1" ht="36" customHeight="1" spans="1:11">
      <c r="A10" s="15" t="s">
        <v>23</v>
      </c>
      <c r="B10" s="16" t="s">
        <v>24</v>
      </c>
      <c r="C10" s="17">
        <v>1260974.63</v>
      </c>
      <c r="D10" s="18">
        <v>1328856.08</v>
      </c>
      <c r="E10" s="19">
        <v>378292.39</v>
      </c>
      <c r="F10" s="19">
        <v>504389</v>
      </c>
      <c r="G10" s="19">
        <v>0</v>
      </c>
      <c r="H10" s="20">
        <f>E10+F10+G10</f>
        <v>882681.39</v>
      </c>
      <c r="I10" s="20">
        <f>D10-H10</f>
        <v>446174.69</v>
      </c>
      <c r="J10" s="30">
        <f>ROUND(D10*3%,0)</f>
        <v>39866</v>
      </c>
      <c r="K10" s="31"/>
    </row>
    <row r="11" s="2" customFormat="1" ht="36" customHeight="1" spans="1:11">
      <c r="A11" s="15" t="s">
        <v>25</v>
      </c>
      <c r="B11" s="16" t="s">
        <v>26</v>
      </c>
      <c r="C11" s="17">
        <v>1311956.63</v>
      </c>
      <c r="D11" s="18">
        <v>1403955.27</v>
      </c>
      <c r="E11" s="19">
        <v>393586</v>
      </c>
      <c r="F11" s="19">
        <v>524783</v>
      </c>
      <c r="G11" s="19">
        <v>196793</v>
      </c>
      <c r="H11" s="20">
        <f>E11+F11+G11</f>
        <v>1115162</v>
      </c>
      <c r="I11" s="20">
        <f>D11-H11</f>
        <v>288793.27</v>
      </c>
      <c r="J11" s="30">
        <f>ROUND(D11*3%,0)</f>
        <v>42119</v>
      </c>
      <c r="K11" s="31"/>
    </row>
    <row r="12" s="2" customFormat="1" ht="36" customHeight="1" spans="1:11">
      <c r="A12" s="15" t="s">
        <v>27</v>
      </c>
      <c r="B12" s="16" t="s">
        <v>28</v>
      </c>
      <c r="C12" s="17">
        <v>845008.48</v>
      </c>
      <c r="D12" s="18">
        <v>887316.89</v>
      </c>
      <c r="E12" s="19">
        <v>253502</v>
      </c>
      <c r="F12" s="19">
        <v>338000</v>
      </c>
      <c r="G12" s="19">
        <v>126751</v>
      </c>
      <c r="H12" s="20">
        <f>E12+F12+G12</f>
        <v>718253</v>
      </c>
      <c r="I12" s="20">
        <f>D12-H12</f>
        <v>169063.89</v>
      </c>
      <c r="J12" s="30">
        <f>ROUND(D12*3%,0)</f>
        <v>26620</v>
      </c>
      <c r="K12" s="31"/>
    </row>
    <row r="13" s="2" customFormat="1" ht="36" customHeight="1" spans="1:11">
      <c r="A13" s="15" t="s">
        <v>29</v>
      </c>
      <c r="B13" s="16" t="s">
        <v>30</v>
      </c>
      <c r="C13" s="17">
        <v>842761.16</v>
      </c>
      <c r="D13" s="22">
        <v>864169.6</v>
      </c>
      <c r="E13" s="19">
        <v>252800</v>
      </c>
      <c r="F13" s="19">
        <v>337130</v>
      </c>
      <c r="G13" s="19">
        <v>126410</v>
      </c>
      <c r="H13" s="20">
        <f>E13+F13+G13</f>
        <v>716340</v>
      </c>
      <c r="I13" s="20">
        <f>D13-H13</f>
        <v>147829.6</v>
      </c>
      <c r="J13" s="30">
        <f>ROUND(D13*3%,0)</f>
        <v>25925</v>
      </c>
      <c r="K13" s="31"/>
    </row>
    <row r="14" s="2" customFormat="1" ht="36" customHeight="1" spans="1:11">
      <c r="A14" s="15" t="s">
        <v>31</v>
      </c>
      <c r="B14" s="16" t="s">
        <v>32</v>
      </c>
      <c r="C14" s="17">
        <v>1779984.5</v>
      </c>
      <c r="D14" s="18">
        <v>1804965.85</v>
      </c>
      <c r="E14" s="19">
        <v>533995</v>
      </c>
      <c r="F14" s="19">
        <v>711994</v>
      </c>
      <c r="G14" s="19">
        <v>266998</v>
      </c>
      <c r="H14" s="20">
        <f>E14+F14+G14</f>
        <v>1512987</v>
      </c>
      <c r="I14" s="20">
        <f>D14-H14</f>
        <v>291978.85</v>
      </c>
      <c r="J14" s="30">
        <f>ROUND(D14*3%,0)</f>
        <v>54149</v>
      </c>
      <c r="K14" s="31"/>
    </row>
    <row r="15" s="2" customFormat="1" ht="36" customHeight="1" spans="1:11">
      <c r="A15" s="15" t="s">
        <v>33</v>
      </c>
      <c r="B15" s="16" t="s">
        <v>34</v>
      </c>
      <c r="C15" s="17">
        <v>1831963.18</v>
      </c>
      <c r="D15" s="18">
        <v>1823662.69</v>
      </c>
      <c r="E15" s="19">
        <v>549588</v>
      </c>
      <c r="F15" s="19">
        <v>732786</v>
      </c>
      <c r="G15" s="19">
        <v>0</v>
      </c>
      <c r="H15" s="20">
        <f>E15+F15+G15</f>
        <v>1282374</v>
      </c>
      <c r="I15" s="20">
        <f>D15-H15</f>
        <v>541288.69</v>
      </c>
      <c r="J15" s="30">
        <f>ROUND(D15*3%,0)</f>
        <v>54710</v>
      </c>
      <c r="K15" s="31"/>
    </row>
    <row r="16" s="2" customFormat="1" ht="36" customHeight="1" spans="1:11">
      <c r="A16" s="15" t="s">
        <v>35</v>
      </c>
      <c r="B16" s="16" t="s">
        <v>36</v>
      </c>
      <c r="C16" s="17">
        <v>2390808.2</v>
      </c>
      <c r="D16" s="18">
        <v>2375295.13</v>
      </c>
      <c r="E16" s="19">
        <v>717200</v>
      </c>
      <c r="F16" s="19">
        <v>956300</v>
      </c>
      <c r="G16" s="19">
        <v>0</v>
      </c>
      <c r="H16" s="20">
        <f>E16+F16+G16</f>
        <v>1673500</v>
      </c>
      <c r="I16" s="20">
        <f>D16-H16</f>
        <v>701795.13</v>
      </c>
      <c r="J16" s="30">
        <f>ROUND(D16*3%,0)</f>
        <v>71259</v>
      </c>
      <c r="K16" s="31"/>
    </row>
    <row r="17" s="2" customFormat="1" ht="36" customHeight="1" spans="1:11">
      <c r="A17" s="15" t="s">
        <v>37</v>
      </c>
      <c r="B17" s="16" t="s">
        <v>38</v>
      </c>
      <c r="C17" s="17">
        <v>1386577.32</v>
      </c>
      <c r="D17" s="18">
        <v>1362636.85</v>
      </c>
      <c r="E17" s="19">
        <v>415973</v>
      </c>
      <c r="F17" s="19">
        <v>554630</v>
      </c>
      <c r="G17" s="19">
        <v>207986</v>
      </c>
      <c r="H17" s="20">
        <f>E17+F17+G17</f>
        <v>1178589</v>
      </c>
      <c r="I17" s="20">
        <f>D17-H17</f>
        <v>184047.85</v>
      </c>
      <c r="J17" s="30">
        <f>ROUND(D17*3%,0)</f>
        <v>40879</v>
      </c>
      <c r="K17" s="31"/>
    </row>
    <row r="18" s="2" customFormat="1" ht="36" customHeight="1" spans="1:11">
      <c r="A18" s="15" t="s">
        <v>39</v>
      </c>
      <c r="B18" s="16" t="s">
        <v>40</v>
      </c>
      <c r="C18" s="17">
        <v>1085715.73</v>
      </c>
      <c r="D18" s="18">
        <v>1057282.59</v>
      </c>
      <c r="E18" s="19">
        <v>325714</v>
      </c>
      <c r="F18" s="19">
        <v>597143</v>
      </c>
      <c r="G18" s="19">
        <v>0</v>
      </c>
      <c r="H18" s="20">
        <f>E18+F18+G18</f>
        <v>922857</v>
      </c>
      <c r="I18" s="20">
        <f>D18-H18</f>
        <v>134425.59</v>
      </c>
      <c r="J18" s="30">
        <f>ROUND(D18*3%,0)</f>
        <v>31718</v>
      </c>
      <c r="K18" s="31"/>
    </row>
    <row r="19" s="2" customFormat="1" ht="36" customHeight="1" spans="1:11">
      <c r="A19" s="15" t="s">
        <v>41</v>
      </c>
      <c r="B19" s="16" t="s">
        <v>42</v>
      </c>
      <c r="C19" s="17">
        <v>1474121.49</v>
      </c>
      <c r="D19" s="18">
        <v>1437463.67</v>
      </c>
      <c r="E19" s="19">
        <v>442236</v>
      </c>
      <c r="F19" s="19">
        <v>589649</v>
      </c>
      <c r="G19" s="19">
        <v>221118</v>
      </c>
      <c r="H19" s="20">
        <f>E19+F19+G19</f>
        <v>1253003</v>
      </c>
      <c r="I19" s="20">
        <f>D19-H19</f>
        <v>184460.67</v>
      </c>
      <c r="J19" s="30">
        <f>ROUND(D19*3%,0)</f>
        <v>43124</v>
      </c>
      <c r="K19" s="31"/>
    </row>
    <row r="20" s="2" customFormat="1" ht="36" customHeight="1" spans="1:11">
      <c r="A20" s="15" t="s">
        <v>43</v>
      </c>
      <c r="B20" s="16" t="s">
        <v>44</v>
      </c>
      <c r="C20" s="17">
        <v>1615952.19</v>
      </c>
      <c r="D20" s="18">
        <v>1577714.88</v>
      </c>
      <c r="E20" s="19">
        <v>484700</v>
      </c>
      <c r="F20" s="19">
        <v>646380</v>
      </c>
      <c r="G20" s="19">
        <v>242392</v>
      </c>
      <c r="H20" s="20">
        <f>E20+F20+G20</f>
        <v>1373472</v>
      </c>
      <c r="I20" s="20">
        <f>D20-H20</f>
        <v>204242.88</v>
      </c>
      <c r="J20" s="30">
        <f>ROUND(D20*3%,0)</f>
        <v>47331</v>
      </c>
      <c r="K20" s="31"/>
    </row>
    <row r="21" s="2" customFormat="1" ht="36" customHeight="1" spans="1:11">
      <c r="A21" s="15" t="s">
        <v>45</v>
      </c>
      <c r="B21" s="16" t="s">
        <v>46</v>
      </c>
      <c r="C21" s="17">
        <v>1552637.49</v>
      </c>
      <c r="D21" s="18">
        <v>1671434.2</v>
      </c>
      <c r="E21" s="19">
        <v>465791.25</v>
      </c>
      <c r="F21" s="19">
        <v>621054</v>
      </c>
      <c r="G21" s="19">
        <v>232895</v>
      </c>
      <c r="H21" s="20">
        <f>E21+F21+G21</f>
        <v>1319740.25</v>
      </c>
      <c r="I21" s="20">
        <f>D21-H21</f>
        <v>351693.95</v>
      </c>
      <c r="J21" s="30">
        <f>ROUND(D21*3%,0)</f>
        <v>50143</v>
      </c>
      <c r="K21" s="31"/>
    </row>
    <row r="22" s="2" customFormat="1" ht="36" customHeight="1" spans="1:11">
      <c r="A22" s="15" t="s">
        <v>47</v>
      </c>
      <c r="B22" s="16" t="s">
        <v>48</v>
      </c>
      <c r="C22" s="17">
        <v>1342438.52</v>
      </c>
      <c r="D22" s="18">
        <v>1340002.61</v>
      </c>
      <c r="E22" s="19">
        <v>402731.56</v>
      </c>
      <c r="F22" s="19">
        <v>536975.4</v>
      </c>
      <c r="G22" s="19">
        <v>201365.78</v>
      </c>
      <c r="H22" s="20">
        <f>E22+F22+G22</f>
        <v>1141072.74</v>
      </c>
      <c r="I22" s="20">
        <f>D22-H22</f>
        <v>198929.87</v>
      </c>
      <c r="J22" s="30">
        <f>ROUND(D22*3%,0)</f>
        <v>40200</v>
      </c>
      <c r="K22" s="31"/>
    </row>
    <row r="23" s="2" customFormat="1" ht="36" customHeight="1" spans="1:11">
      <c r="A23" s="15" t="s">
        <v>49</v>
      </c>
      <c r="B23" s="16" t="s">
        <v>50</v>
      </c>
      <c r="C23" s="17">
        <v>1337628.33</v>
      </c>
      <c r="D23" s="18">
        <v>1462094.9</v>
      </c>
      <c r="E23" s="19">
        <v>401288</v>
      </c>
      <c r="F23" s="19">
        <v>535051</v>
      </c>
      <c r="G23" s="19">
        <v>0</v>
      </c>
      <c r="H23" s="20">
        <f>E23+F23+G23</f>
        <v>936339</v>
      </c>
      <c r="I23" s="20">
        <f>D23-H23</f>
        <v>525755.9</v>
      </c>
      <c r="J23" s="30">
        <f>ROUND(D23*3%,0)</f>
        <v>43863</v>
      </c>
      <c r="K23" s="31"/>
    </row>
    <row r="24" s="2" customFormat="1" ht="36" customHeight="1" spans="1:11">
      <c r="A24" s="15" t="s">
        <v>51</v>
      </c>
      <c r="B24" s="16" t="s">
        <v>52</v>
      </c>
      <c r="C24" s="17">
        <v>1425253.82</v>
      </c>
      <c r="D24" s="23">
        <v>1464349.58</v>
      </c>
      <c r="E24" s="19">
        <v>427570</v>
      </c>
      <c r="F24" s="19">
        <v>570100</v>
      </c>
      <c r="G24" s="19">
        <v>213780</v>
      </c>
      <c r="H24" s="20">
        <f>E24+F24+G24</f>
        <v>1211450</v>
      </c>
      <c r="I24" s="20">
        <f>D24-H24</f>
        <v>252899.58</v>
      </c>
      <c r="J24" s="30">
        <f>ROUND(D24*3%,0)</f>
        <v>43930</v>
      </c>
      <c r="K24" s="31"/>
    </row>
    <row r="25" s="2" customFormat="1" ht="61" customHeight="1" spans="1:11">
      <c r="A25" s="24" t="s">
        <v>53</v>
      </c>
      <c r="B25" s="24"/>
      <c r="C25" s="25">
        <f>SUM(C5:C24)</f>
        <v>28381251.44</v>
      </c>
      <c r="D25" s="26">
        <f>SUM(D5:D24)</f>
        <v>28847681.58</v>
      </c>
      <c r="E25" s="25">
        <f>SUM(E5:E24)</f>
        <v>8514192.77</v>
      </c>
      <c r="F25" s="10">
        <f>SUM(F5:F24)</f>
        <v>11515350.4</v>
      </c>
      <c r="G25" s="10">
        <f>SUM(G5:G24)</f>
        <v>3071106.78</v>
      </c>
      <c r="H25" s="26">
        <f>E25+F25+G25</f>
        <v>23100649.95</v>
      </c>
      <c r="I25" s="32">
        <f>SUM(I5:I24)</f>
        <v>5747031.63</v>
      </c>
      <c r="J25" s="32">
        <f>SUM(J5:J24)</f>
        <v>865430</v>
      </c>
      <c r="K25" s="27"/>
    </row>
    <row r="26" s="3" customFormat="1" spans="2:11">
      <c r="B26" s="1"/>
      <c r="C26" s="4"/>
      <c r="D26" s="1"/>
      <c r="E26" s="1"/>
      <c r="F26" s="4"/>
      <c r="G26" s="4"/>
      <c r="H26" s="4"/>
      <c r="I26" s="1"/>
      <c r="J26" s="1"/>
      <c r="K26" s="1"/>
    </row>
  </sheetData>
  <mergeCells count="13">
    <mergeCell ref="A2:K2"/>
    <mergeCell ref="A25:B2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" right="0.75" top="0.747916666666667" bottom="0.590277777777778" header="0.5" footer="0.5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结算资金表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来日可期.</cp:lastModifiedBy>
  <dcterms:created xsi:type="dcterms:W3CDTF">2023-11-16T02:31:26Z</dcterms:created>
  <dcterms:modified xsi:type="dcterms:W3CDTF">2023-11-16T02:36:40Z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05F07048DF9B4A5880BBA0B9E0F28846_11</vt:lpwstr>
  </property>
  <property fmtid="{D5CDD505-2E9C-101B-9397-08002B2CF9AE}" pid="3" name="KSOProductBuildVer">
    <vt:lpwstr>2052-11.1.0.15319</vt:lpwstr>
  </property>
</Properties>
</file>